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390" windowHeight="8190" tabRatio="820" activeTab="0"/>
  </bookViews>
  <sheets>
    <sheet name="total year" sheetId="1" r:id="rId1"/>
    <sheet name="10-2017" sheetId="2" r:id="rId2"/>
    <sheet name="11-2017" sheetId="3" r:id="rId3"/>
    <sheet name="12-2017" sheetId="4" r:id="rId4"/>
    <sheet name="1-2018" sheetId="5" r:id="rId5"/>
    <sheet name="2-2018" sheetId="6" r:id="rId6"/>
    <sheet name="3-2018" sheetId="7" r:id="rId7"/>
    <sheet name="4-2018" sheetId="8" r:id="rId8"/>
    <sheet name="5-2018" sheetId="9" r:id="rId9"/>
    <sheet name="6-2018" sheetId="10" r:id="rId10"/>
    <sheet name="7-2018" sheetId="11" r:id="rId11"/>
    <sheet name="8-2018" sheetId="12" r:id="rId12"/>
    <sheet name="9-2018" sheetId="13" r:id="rId13"/>
    <sheet name="גיליון1" sheetId="14" state="hidden" r:id="rId14"/>
  </sheets>
  <definedNames>
    <definedName name="_xlfn.IFERROR" hidden="1">#NAME?</definedName>
    <definedName name="_xlnm.Print_Area" localSheetId="1">'10-2017'!$A$1:$L$58</definedName>
    <definedName name="_xlnm.Print_Area" localSheetId="2">'11-2017'!$A$1:$L$58</definedName>
    <definedName name="_xlnm.Print_Area" localSheetId="4">'1-2018'!$A$1:$L$59</definedName>
    <definedName name="_xlnm.Print_Area" localSheetId="3">'12-2017'!$A$1:$L$58</definedName>
    <definedName name="_xlnm.Print_Area" localSheetId="5">'2-2018'!$A$1:$L$59</definedName>
    <definedName name="_xlnm.Print_Area" localSheetId="6">'3-2018'!$A$1:$L$58</definedName>
    <definedName name="_xlnm.Print_Area" localSheetId="7">'4-2018'!$A$1:$L$59</definedName>
    <definedName name="_xlnm.Print_Area" localSheetId="8">'5-2018'!$A$1:$L$59</definedName>
    <definedName name="_xlnm.Print_Area" localSheetId="9">'6-2018'!$A$1:$L$59</definedName>
    <definedName name="_xlnm.Print_Area" localSheetId="10">'7-2018'!$A$1:$L$59</definedName>
    <definedName name="_xlnm.Print_Area" localSheetId="11">'8-2018'!$A$1:$L$59</definedName>
    <definedName name="_xlnm.Print_Area" localSheetId="12">'9-2018'!$A$1:$L$59</definedName>
    <definedName name="_xlnm.Print_Area" localSheetId="0">'total year'!$A$1:$L$29</definedName>
  </definedNames>
  <calcPr fullCalcOnLoad="1"/>
</workbook>
</file>

<file path=xl/sharedStrings.xml><?xml version="1.0" encoding="utf-8"?>
<sst xmlns="http://schemas.openxmlformats.org/spreadsheetml/2006/main" count="555" uniqueCount="75">
  <si>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</si>
  <si>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</si>
  <si>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</si>
  <si>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</si>
  <si>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</si>
  <si>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</si>
  <si>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</si>
  <si>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</si>
  <si>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</si>
  <si>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</si>
  <si>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</si>
  <si>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</si>
  <si>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</si>
  <si>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</si>
  <si>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</si>
  <si>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</si>
  <si>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</si>
  <si>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</si>
  <si>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</si>
  <si>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פסח</t>
  </si>
  <si>
    <t>פורים</t>
  </si>
  <si>
    <t>TAU</t>
  </si>
  <si>
    <t>%</t>
  </si>
  <si>
    <t>Total
 R&amp;D</t>
  </si>
  <si>
    <t>יום העצמאות</t>
  </si>
  <si>
    <t>USA</t>
  </si>
  <si>
    <t>I hereby declare the following: Should this project be subject to a financial audit, I agree to disclose the monthly salary slip for this effort sheet</t>
  </si>
  <si>
    <t>סוכות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</si>
  <si>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</si>
  <si>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</si>
  <si>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</si>
  <si>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</si>
  <si>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</si>
  <si>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</si>
  <si>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>חנוכה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</si>
  <si>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</si>
  <si>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</si>
  <si>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</si>
  <si>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</si>
  <si>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</si>
  <si>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</si>
  <si>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</si>
  <si>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</si>
  <si>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</si>
  <si>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</si>
  <si>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</si>
  <si>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</si>
  <si>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</si>
  <si>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</si>
  <si>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</si>
  <si>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</si>
  <si>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</si>
  <si>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</si>
  <si>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</si>
  <si>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ראש השנה</t>
  </si>
  <si>
    <t>ט באב</t>
  </si>
  <si>
    <t>Project Acronym:</t>
  </si>
  <si>
    <t>* In case of a scholarship, I declare that it is work-oriented  and that the student has the necessary qualifications to carry out the tasks allocated to him/her in the project.</t>
  </si>
  <si>
    <t>2017-2018</t>
  </si>
  <si>
    <t>ערב סוכות</t>
  </si>
  <si>
    <t>חול המועד סוכות</t>
  </si>
  <si>
    <t>ערב פסח</t>
  </si>
  <si>
    <t>חוה"מ פסח</t>
  </si>
  <si>
    <t>ערב חג</t>
  </si>
  <si>
    <t>יום הזיכרון</t>
  </si>
  <si>
    <t>ערב יום הזכרון</t>
  </si>
  <si>
    <t>ערב שבועות</t>
  </si>
  <si>
    <t>שבועות</t>
  </si>
  <si>
    <t>חופשה מרוכזת</t>
  </si>
  <si>
    <t>ערב ראש השנה</t>
  </si>
  <si>
    <t>ערב כיפור</t>
  </si>
  <si>
    <t>כיפור</t>
  </si>
  <si>
    <t>חוה"מ סוכות</t>
  </si>
  <si>
    <t>גשר</t>
  </si>
  <si>
    <t>ע חג שני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</si>
</sst>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</numFmts>
  <fonts count="51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wrapText="1"/>
      <protection/>
    </xf>
    <xf numFmtId="9" fontId="5" fillId="0" borderId="14" xfId="57" applyFont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 horizontal="left"/>
      <protection/>
    </xf>
    <xf numFmtId="190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7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0" fontId="0" fillId="33" borderId="30" xfId="42" applyNumberFormat="1" applyFont="1" applyFill="1" applyBorder="1" applyAlignment="1" applyProtection="1">
      <alignment horizontal="right"/>
      <protection/>
    </xf>
    <xf numFmtId="180" fontId="0" fillId="33" borderId="19" xfId="42" applyNumberFormat="1" applyFont="1" applyFill="1" applyBorder="1" applyAlignment="1" applyProtection="1">
      <alignment horizontal="right"/>
      <protection/>
    </xf>
    <xf numFmtId="180" fontId="0" fillId="33" borderId="25" xfId="42" applyNumberFormat="1" applyFont="1" applyFill="1" applyBorder="1" applyAlignment="1" applyProtection="1">
      <alignment horizontal="right"/>
      <protection/>
    </xf>
    <xf numFmtId="180" fontId="5" fillId="33" borderId="31" xfId="42" applyNumberFormat="1" applyFont="1" applyFill="1" applyBorder="1" applyAlignment="1" applyProtection="1">
      <alignment horizontal="right"/>
      <protection/>
    </xf>
    <xf numFmtId="180" fontId="5" fillId="33" borderId="32" xfId="42" applyNumberFormat="1" applyFont="1" applyFill="1" applyBorder="1" applyAlignment="1" applyProtection="1">
      <alignment horizontal="right"/>
      <protection/>
    </xf>
    <xf numFmtId="180" fontId="5" fillId="33" borderId="33" xfId="42" applyNumberFormat="1" applyFont="1" applyFill="1" applyBorder="1" applyAlignment="1" applyProtection="1">
      <alignment horizontal="right"/>
      <protection/>
    </xf>
    <xf numFmtId="180" fontId="5" fillId="33" borderId="34" xfId="42" applyNumberFormat="1" applyFont="1" applyFill="1" applyBorder="1" applyAlignment="1" applyProtection="1">
      <alignment horizontal="right"/>
      <protection/>
    </xf>
    <xf numFmtId="180" fontId="5" fillId="33" borderId="35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4" borderId="37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 applyProtection="1">
      <alignment horizontal="center"/>
      <protection/>
    </xf>
    <xf numFmtId="9" fontId="0" fillId="0" borderId="40" xfId="57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3" fontId="0" fillId="0" borderId="0" xfId="0" applyNumberFormat="1" applyAlignment="1" applyProtection="1">
      <alignment/>
      <protection/>
    </xf>
    <xf numFmtId="180" fontId="0" fillId="33" borderId="27" xfId="42" applyNumberFormat="1" applyFont="1" applyFill="1" applyBorder="1" applyAlignment="1" applyProtection="1">
      <alignment horizontal="right"/>
      <protection/>
    </xf>
    <xf numFmtId="9" fontId="0" fillId="0" borderId="41" xfId="57" applyBorder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6" fillId="33" borderId="45" xfId="0" applyFont="1" applyFill="1" applyBorder="1" applyAlignment="1" applyProtection="1">
      <alignment/>
      <protection locked="0"/>
    </xf>
    <xf numFmtId="0" fontId="7" fillId="34" borderId="46" xfId="0" applyFont="1" applyFill="1" applyBorder="1" applyAlignment="1" applyProtection="1">
      <alignment horizontal="justify" readingOrder="2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47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top" wrapText="1"/>
      <protection locked="0"/>
    </xf>
    <xf numFmtId="0" fontId="13" fillId="34" borderId="38" xfId="0" applyFont="1" applyFill="1" applyBorder="1" applyAlignment="1" applyProtection="1">
      <alignment horizontal="center" vertical="top" wrapText="1"/>
      <protection locked="0"/>
    </xf>
    <xf numFmtId="0" fontId="13" fillId="34" borderId="23" xfId="0" applyFont="1" applyFill="1" applyBorder="1" applyAlignment="1" applyProtection="1">
      <alignment horizontal="center" vertical="top" wrapText="1"/>
      <protection locked="0"/>
    </xf>
    <xf numFmtId="192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wrapText="1"/>
      <protection locked="0"/>
    </xf>
    <xf numFmtId="192" fontId="3" fillId="5" borderId="42" xfId="0" applyNumberFormat="1" applyFont="1" applyFill="1" applyBorder="1" applyAlignment="1" applyProtection="1">
      <alignment horizontal="center"/>
      <protection/>
    </xf>
    <xf numFmtId="192" fontId="3" fillId="5" borderId="24" xfId="0" applyNumberFormat="1" applyFont="1" applyFill="1" applyBorder="1" applyAlignment="1" applyProtection="1">
      <alignment horizontal="center"/>
      <protection/>
    </xf>
    <xf numFmtId="192" fontId="3" fillId="5" borderId="44" xfId="0" applyNumberFormat="1" applyFont="1" applyFill="1" applyBorder="1" applyAlignment="1" applyProtection="1">
      <alignment horizontal="center"/>
      <protection/>
    </xf>
    <xf numFmtId="190" fontId="0" fillId="11" borderId="18" xfId="0" applyNumberFormat="1" applyFont="1" applyFill="1" applyBorder="1" applyAlignment="1" applyProtection="1">
      <alignment horizontal="center"/>
      <protection/>
    </xf>
    <xf numFmtId="1" fontId="5" fillId="11" borderId="17" xfId="0" applyNumberFormat="1" applyFont="1" applyFill="1" applyBorder="1" applyAlignment="1" applyProtection="1">
      <alignment horizontal="left"/>
      <protection/>
    </xf>
    <xf numFmtId="0" fontId="5" fillId="11" borderId="36" xfId="0" applyFont="1" applyFill="1" applyBorder="1" applyAlignment="1" applyProtection="1">
      <alignment horizontal="center"/>
      <protection/>
    </xf>
    <xf numFmtId="0" fontId="5" fillId="11" borderId="11" xfId="0" applyFont="1" applyFill="1" applyBorder="1" applyAlignment="1" applyProtection="1">
      <alignment horizontal="center"/>
      <protection/>
    </xf>
    <xf numFmtId="0" fontId="5" fillId="11" borderId="13" xfId="0" applyFont="1" applyFill="1" applyBorder="1" applyAlignment="1" applyProtection="1">
      <alignment horizontal="center"/>
      <protection/>
    </xf>
    <xf numFmtId="0" fontId="8" fillId="11" borderId="13" xfId="0" applyFont="1" applyFill="1" applyBorder="1" applyAlignment="1" applyProtection="1">
      <alignment wrapText="1"/>
      <protection locked="0"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I14" sqref="I14"/>
    </sheetView>
  </sheetViews>
  <sheetFormatPr defaultColWidth="9.140625" defaultRowHeight="12.75"/>
  <cols>
    <col min="1" max="1" width="4.00390625" style="15" bestFit="1" customWidth="1"/>
    <col min="2" max="2" width="16.8515625" style="15" customWidth="1"/>
    <col min="3" max="4" width="10.57421875" style="15" customWidth="1"/>
    <col min="5" max="5" width="10.421875" style="15" customWidth="1"/>
    <col min="6" max="7" width="9.28125" style="15" bestFit="1" customWidth="1"/>
    <col min="8" max="8" width="17.00390625" style="15" customWidth="1"/>
    <col min="9" max="9" width="11.140625" style="15" customWidth="1"/>
    <col min="10" max="10" width="11.8515625" style="15" customWidth="1"/>
    <col min="11" max="11" width="9.28125" style="15" bestFit="1" customWidth="1"/>
    <col min="12" max="12" width="11.421875" style="15" customWidth="1"/>
    <col min="13" max="16384" width="9.140625" style="15" customWidth="1"/>
  </cols>
  <sheetData>
    <row r="1" spans="1:12" ht="22.5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8">
      <c r="A2" s="16"/>
      <c r="B2" s="18"/>
      <c r="C2" s="18"/>
      <c r="D2" s="18"/>
      <c r="E2" s="144" t="s">
        <v>58</v>
      </c>
      <c r="F2" s="144"/>
      <c r="G2" s="144"/>
      <c r="H2" s="144"/>
      <c r="I2" s="21"/>
      <c r="J2" s="21"/>
      <c r="K2" s="21"/>
      <c r="L2" s="18"/>
    </row>
    <row r="3" spans="1:12" ht="6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5" ht="18">
      <c r="A4" s="22"/>
      <c r="B4" s="17" t="s">
        <v>52</v>
      </c>
      <c r="C4" s="137" t="s">
        <v>21</v>
      </c>
      <c r="D4" s="137"/>
      <c r="E4" s="137"/>
      <c r="F4" s="23"/>
      <c r="G4" s="17" t="s">
        <v>43</v>
      </c>
      <c r="H4" s="26"/>
      <c r="I4" s="132"/>
      <c r="J4" s="132"/>
      <c r="K4" s="132"/>
      <c r="L4" s="58"/>
      <c r="N4" s="85" t="s">
        <v>36</v>
      </c>
      <c r="O4" s="86" t="s">
        <v>37</v>
      </c>
    </row>
    <row r="5" spans="1:12" ht="6" customHeight="1">
      <c r="A5" s="22"/>
      <c r="B5" s="17"/>
      <c r="C5" s="25"/>
      <c r="D5" s="25"/>
      <c r="E5" s="25"/>
      <c r="F5" s="23"/>
      <c r="G5" s="20"/>
      <c r="H5" s="26"/>
      <c r="I5" s="26"/>
      <c r="J5" s="26"/>
      <c r="K5" s="23"/>
      <c r="L5" s="23"/>
    </row>
    <row r="6" spans="1:12" ht="15">
      <c r="A6" s="22"/>
      <c r="B6" s="17" t="s">
        <v>1</v>
      </c>
      <c r="C6" s="132"/>
      <c r="D6" s="132"/>
      <c r="E6" s="132"/>
      <c r="F6" s="132"/>
      <c r="G6" s="17" t="s">
        <v>42</v>
      </c>
      <c r="H6" s="27"/>
      <c r="I6" s="132"/>
      <c r="J6" s="132"/>
      <c r="K6" s="132"/>
      <c r="L6" s="23"/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.75" customHeight="1">
      <c r="A8" s="30"/>
      <c r="B8" s="31"/>
      <c r="C8" s="120" t="s">
        <v>2</v>
      </c>
      <c r="D8" s="121"/>
      <c r="E8" s="121"/>
      <c r="F8" s="122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0"/>
      <c r="D9" s="72"/>
      <c r="E9" s="71"/>
      <c r="F9" s="72"/>
      <c r="G9" s="129" t="s">
        <v>23</v>
      </c>
      <c r="H9" s="134"/>
      <c r="I9" s="127"/>
      <c r="J9" s="125"/>
      <c r="K9" s="139"/>
      <c r="L9" s="139"/>
    </row>
    <row r="10" spans="1:12" ht="15.75" customHeight="1">
      <c r="A10" s="35"/>
      <c r="B10" s="36" t="s">
        <v>3</v>
      </c>
      <c r="C10" s="37" t="s">
        <v>28</v>
      </c>
      <c r="D10" s="38" t="s">
        <v>29</v>
      </c>
      <c r="E10" s="38" t="s">
        <v>25</v>
      </c>
      <c r="F10" s="35" t="s">
        <v>30</v>
      </c>
      <c r="G10" s="130"/>
      <c r="H10" s="134"/>
      <c r="I10" s="127"/>
      <c r="J10" s="141" t="s">
        <v>53</v>
      </c>
      <c r="K10" s="139"/>
      <c r="L10" s="139"/>
    </row>
    <row r="11" spans="1:15" ht="18">
      <c r="A11" s="34"/>
      <c r="B11" s="39" t="s">
        <v>50</v>
      </c>
      <c r="C11" s="76"/>
      <c r="D11" s="77"/>
      <c r="E11" s="77"/>
      <c r="F11" s="74"/>
      <c r="G11" s="130"/>
      <c r="H11" s="134"/>
      <c r="I11" s="127"/>
      <c r="J11" s="142"/>
      <c r="K11" s="139"/>
      <c r="L11" s="139"/>
      <c r="N11" s="85" t="s">
        <v>36</v>
      </c>
      <c r="O11" s="86" t="s">
        <v>48</v>
      </c>
    </row>
    <row r="12" spans="1:15" ht="18" thickBot="1">
      <c r="A12" s="40"/>
      <c r="B12" s="41" t="s">
        <v>56</v>
      </c>
      <c r="C12" s="102"/>
      <c r="D12" s="103"/>
      <c r="E12" s="103"/>
      <c r="F12" s="104"/>
      <c r="G12" s="131"/>
      <c r="H12" s="135"/>
      <c r="I12" s="128"/>
      <c r="J12" s="143"/>
      <c r="K12" s="140"/>
      <c r="L12" s="140"/>
      <c r="O12" s="86" t="s">
        <v>49</v>
      </c>
    </row>
    <row r="13" spans="1:12" ht="15">
      <c r="A13" s="42">
        <v>1</v>
      </c>
      <c r="B13" s="109">
        <f>'10-2017'!D2</f>
        <v>43009</v>
      </c>
      <c r="C13" s="59">
        <f>+'10-2017'!C$44</f>
        <v>0</v>
      </c>
      <c r="D13" s="59">
        <f>+'10-2017'!D$44</f>
        <v>0</v>
      </c>
      <c r="E13" s="59">
        <f>+'10-2017'!E$44</f>
        <v>0</v>
      </c>
      <c r="F13" s="59">
        <f>+'10-2017'!F$44</f>
        <v>0</v>
      </c>
      <c r="G13" s="60">
        <f>+'10-2017'!G$44</f>
        <v>0</v>
      </c>
      <c r="H13" s="60">
        <f>+'10-2017'!H$44</f>
        <v>0</v>
      </c>
      <c r="I13" s="60">
        <f>+'10-2017'!I$44</f>
        <v>0</v>
      </c>
      <c r="J13" s="60">
        <f>+'10-2017'!J$44</f>
        <v>0</v>
      </c>
      <c r="K13" s="60">
        <f>+'10-2017'!K$44</f>
        <v>0</v>
      </c>
      <c r="L13" s="95"/>
    </row>
    <row r="14" spans="1:12" ht="15">
      <c r="A14" s="42">
        <v>2</v>
      </c>
      <c r="B14" s="110">
        <f>+B13+31</f>
        <v>43040</v>
      </c>
      <c r="C14" s="61">
        <f>+'11-2017'!C$44</f>
        <v>0</v>
      </c>
      <c r="D14" s="61">
        <f>+'11-2017'!D$44</f>
        <v>0</v>
      </c>
      <c r="E14" s="61">
        <f>+'11-2017'!E$44</f>
        <v>0</v>
      </c>
      <c r="F14" s="61">
        <f>+'11-2017'!F$44</f>
        <v>0</v>
      </c>
      <c r="G14" s="61">
        <f>+'11-2017'!G$44</f>
        <v>0</v>
      </c>
      <c r="H14" s="61">
        <f>+'11-2017'!H$44</f>
        <v>0</v>
      </c>
      <c r="I14" s="61">
        <f>+'11-2017'!I$44</f>
        <v>0</v>
      </c>
      <c r="J14" s="61">
        <f>+'11-2017'!J$44</f>
        <v>0</v>
      </c>
      <c r="K14" s="61">
        <f>+'11-2017'!K$44</f>
        <v>0</v>
      </c>
      <c r="L14" s="96"/>
    </row>
    <row r="15" spans="1:12" ht="15">
      <c r="A15" s="42">
        <v>3</v>
      </c>
      <c r="B15" s="110">
        <f aca="true" t="shared" si="0" ref="B15:B24">+B14+31</f>
        <v>43071</v>
      </c>
      <c r="C15" s="61">
        <f>+'12-2017'!C$44</f>
        <v>0</v>
      </c>
      <c r="D15" s="61">
        <f>+'12-2017'!D$44</f>
        <v>0</v>
      </c>
      <c r="E15" s="61">
        <f>+'12-2017'!E$44</f>
        <v>0</v>
      </c>
      <c r="F15" s="61">
        <f>+'12-2017'!F$44</f>
        <v>0</v>
      </c>
      <c r="G15" s="61">
        <f>+'12-2017'!G$44</f>
        <v>0</v>
      </c>
      <c r="H15" s="61">
        <f>+'12-2017'!H$44</f>
        <v>0</v>
      </c>
      <c r="I15" s="61">
        <f>+'12-2017'!I$44</f>
        <v>0</v>
      </c>
      <c r="J15" s="61">
        <f>+'12-2017'!J$44</f>
        <v>0</v>
      </c>
      <c r="K15" s="61">
        <f>+'12-2017'!K$44</f>
        <v>0</v>
      </c>
      <c r="L15" s="96"/>
    </row>
    <row r="16" spans="1:12" ht="15">
      <c r="A16" s="42">
        <v>4</v>
      </c>
      <c r="B16" s="110">
        <f t="shared" si="0"/>
        <v>43102</v>
      </c>
      <c r="C16" s="61">
        <f>+'1-2018'!C$44</f>
        <v>0</v>
      </c>
      <c r="D16" s="61">
        <f>+'1-2018'!D$44</f>
        <v>0</v>
      </c>
      <c r="E16" s="61">
        <f>+'1-2018'!E$44</f>
        <v>0</v>
      </c>
      <c r="F16" s="61">
        <f>+'1-2018'!F$44</f>
        <v>0</v>
      </c>
      <c r="G16" s="61">
        <f>+'1-2018'!G$44</f>
        <v>0</v>
      </c>
      <c r="H16" s="61">
        <f>+'1-2018'!H$44</f>
        <v>0</v>
      </c>
      <c r="I16" s="61">
        <f>+'1-2018'!I$44</f>
        <v>0</v>
      </c>
      <c r="J16" s="61">
        <f>+'1-2018'!J$44</f>
        <v>0</v>
      </c>
      <c r="K16" s="61">
        <f>+'1-2018'!K$44</f>
        <v>0</v>
      </c>
      <c r="L16" s="96"/>
    </row>
    <row r="17" spans="1:12" ht="15">
      <c r="A17" s="42">
        <v>5</v>
      </c>
      <c r="B17" s="110">
        <f t="shared" si="0"/>
        <v>43133</v>
      </c>
      <c r="C17" s="61">
        <f>+'2-2018'!C$44</f>
        <v>0</v>
      </c>
      <c r="D17" s="61">
        <f>+'2-2018'!D$44</f>
        <v>0</v>
      </c>
      <c r="E17" s="61">
        <f>+'2-2018'!E$44</f>
        <v>0</v>
      </c>
      <c r="F17" s="61">
        <f>+'2-2018'!F$44</f>
        <v>0</v>
      </c>
      <c r="G17" s="61">
        <f>+'2-2018'!G$44</f>
        <v>0</v>
      </c>
      <c r="H17" s="61">
        <f>+'2-2018'!H$44</f>
        <v>0</v>
      </c>
      <c r="I17" s="61">
        <f>+'2-2018'!I$44</f>
        <v>0</v>
      </c>
      <c r="J17" s="61">
        <f>+'2-2018'!J$44</f>
        <v>0</v>
      </c>
      <c r="K17" s="61">
        <f>+'2-2018'!K$44</f>
        <v>0</v>
      </c>
      <c r="L17" s="96"/>
    </row>
    <row r="18" spans="1:12" ht="15">
      <c r="A18" s="42">
        <v>6</v>
      </c>
      <c r="B18" s="110">
        <f t="shared" si="0"/>
        <v>43164</v>
      </c>
      <c r="C18" s="61">
        <f>+'3-2018'!C$44</f>
        <v>0</v>
      </c>
      <c r="D18" s="61">
        <f>+'3-2018'!D$44</f>
        <v>0</v>
      </c>
      <c r="E18" s="61">
        <f>+'3-2018'!E$44</f>
        <v>0</v>
      </c>
      <c r="F18" s="61">
        <f>+'3-2018'!F$44</f>
        <v>0</v>
      </c>
      <c r="G18" s="61">
        <f>+'3-2018'!G$44</f>
        <v>0</v>
      </c>
      <c r="H18" s="61">
        <f>+'3-2018'!H$44</f>
        <v>0</v>
      </c>
      <c r="I18" s="61">
        <f>+'3-2018'!I$44</f>
        <v>0</v>
      </c>
      <c r="J18" s="61">
        <f>+'3-2018'!J$44</f>
        <v>0</v>
      </c>
      <c r="K18" s="61">
        <f>+'3-2018'!K$44</f>
        <v>0</v>
      </c>
      <c r="L18" s="96"/>
    </row>
    <row r="19" spans="1:12" ht="15">
      <c r="A19" s="42">
        <v>7</v>
      </c>
      <c r="B19" s="110">
        <f t="shared" si="0"/>
        <v>43195</v>
      </c>
      <c r="C19" s="61">
        <f>+'4-2018'!C$44</f>
        <v>0</v>
      </c>
      <c r="D19" s="61">
        <f>+'4-2018'!D$44</f>
        <v>0</v>
      </c>
      <c r="E19" s="61">
        <f>+'4-2018'!E$44</f>
        <v>0</v>
      </c>
      <c r="F19" s="61">
        <f>+'4-2018'!F$44</f>
        <v>0</v>
      </c>
      <c r="G19" s="61">
        <f>+'4-2018'!G$44</f>
        <v>0</v>
      </c>
      <c r="H19" s="61">
        <f>+'4-2018'!H$44</f>
        <v>0</v>
      </c>
      <c r="I19" s="61">
        <f>+'4-2018'!I$44</f>
        <v>0</v>
      </c>
      <c r="J19" s="61">
        <f>+'4-2018'!J$44</f>
        <v>0</v>
      </c>
      <c r="K19" s="61">
        <f>+'4-2018'!K$44</f>
        <v>0</v>
      </c>
      <c r="L19" s="96"/>
    </row>
    <row r="20" spans="1:12" ht="15">
      <c r="A20" s="42">
        <v>8</v>
      </c>
      <c r="B20" s="110">
        <f t="shared" si="0"/>
        <v>43226</v>
      </c>
      <c r="C20" s="61">
        <f>+'5-2018'!C$44</f>
        <v>0</v>
      </c>
      <c r="D20" s="61">
        <f>+'5-2018'!D$44</f>
        <v>0</v>
      </c>
      <c r="E20" s="61">
        <f>+'5-2018'!E$44</f>
        <v>0</v>
      </c>
      <c r="F20" s="61">
        <f>+'5-2018'!F$44</f>
        <v>0</v>
      </c>
      <c r="G20" s="61">
        <f>+'5-2018'!G$44</f>
        <v>0</v>
      </c>
      <c r="H20" s="61">
        <f>+'5-2018'!H$44</f>
        <v>0</v>
      </c>
      <c r="I20" s="61">
        <f>+'5-2018'!I$44</f>
        <v>0</v>
      </c>
      <c r="J20" s="61">
        <f>+'5-2018'!J$44</f>
        <v>0</v>
      </c>
      <c r="K20" s="61">
        <f>+'5-2018'!K$44</f>
        <v>0</v>
      </c>
      <c r="L20" s="96"/>
    </row>
    <row r="21" spans="1:12" ht="15">
      <c r="A21" s="42">
        <v>9</v>
      </c>
      <c r="B21" s="110">
        <f t="shared" si="0"/>
        <v>43257</v>
      </c>
      <c r="C21" s="61">
        <f>+'6-2018'!C$44</f>
        <v>0</v>
      </c>
      <c r="D21" s="61">
        <f>+'6-2018'!D$44</f>
        <v>0</v>
      </c>
      <c r="E21" s="61">
        <f>+'6-2018'!E$44</f>
        <v>0</v>
      </c>
      <c r="F21" s="61">
        <f>+'6-2018'!F$44</f>
        <v>0</v>
      </c>
      <c r="G21" s="61">
        <f>+'6-2018'!G$44</f>
        <v>0</v>
      </c>
      <c r="H21" s="61">
        <f>+'6-2018'!H$44</f>
        <v>0</v>
      </c>
      <c r="I21" s="61">
        <f>+'6-2018'!I$44</f>
        <v>0</v>
      </c>
      <c r="J21" s="61">
        <f>+'6-2018'!J$44</f>
        <v>0</v>
      </c>
      <c r="K21" s="61">
        <f>+'6-2018'!K$44</f>
        <v>0</v>
      </c>
      <c r="L21" s="96"/>
    </row>
    <row r="22" spans="1:12" ht="15">
      <c r="A22" s="42">
        <v>10</v>
      </c>
      <c r="B22" s="110">
        <f t="shared" si="0"/>
        <v>43288</v>
      </c>
      <c r="C22" s="61">
        <f>+'7-2018'!C$44</f>
        <v>0</v>
      </c>
      <c r="D22" s="61">
        <f>+'7-2018'!D$44</f>
        <v>0</v>
      </c>
      <c r="E22" s="61">
        <f>+'7-2018'!E$44</f>
        <v>0</v>
      </c>
      <c r="F22" s="61">
        <f>+'7-2018'!F$44</f>
        <v>0</v>
      </c>
      <c r="G22" s="61">
        <f>+'7-2018'!G$44</f>
        <v>0</v>
      </c>
      <c r="H22" s="61">
        <f>+'7-2018'!H$44</f>
        <v>0</v>
      </c>
      <c r="I22" s="61">
        <f>+'7-2018'!I$44</f>
        <v>0</v>
      </c>
      <c r="J22" s="61">
        <f>+'7-2018'!J$44</f>
        <v>0</v>
      </c>
      <c r="K22" s="61">
        <f>+'7-2018'!K$44</f>
        <v>0</v>
      </c>
      <c r="L22" s="96"/>
    </row>
    <row r="23" spans="1:12" ht="15">
      <c r="A23" s="42">
        <v>11</v>
      </c>
      <c r="B23" s="110">
        <f t="shared" si="0"/>
        <v>43319</v>
      </c>
      <c r="C23" s="61">
        <f>+'8-2018'!C$44</f>
        <v>0</v>
      </c>
      <c r="D23" s="61">
        <f>+'8-2018'!D$44</f>
        <v>0</v>
      </c>
      <c r="E23" s="61">
        <f>+'8-2018'!E$44</f>
        <v>0</v>
      </c>
      <c r="F23" s="61">
        <f>+'8-2018'!F$44</f>
        <v>0</v>
      </c>
      <c r="G23" s="61">
        <f>+'8-2018'!G$44</f>
        <v>0</v>
      </c>
      <c r="H23" s="61">
        <f>+'8-2018'!H$44</f>
        <v>0</v>
      </c>
      <c r="I23" s="61">
        <f>+'8-2018'!I$44</f>
        <v>0</v>
      </c>
      <c r="J23" s="61">
        <f>+'8-2018'!J$44</f>
        <v>0</v>
      </c>
      <c r="K23" s="61">
        <f>+'8-2018'!K$44</f>
        <v>0</v>
      </c>
      <c r="L23" s="96"/>
    </row>
    <row r="24" spans="1:12" ht="15.75" thickBot="1">
      <c r="A24" s="42">
        <v>12</v>
      </c>
      <c r="B24" s="111">
        <f t="shared" si="0"/>
        <v>43350</v>
      </c>
      <c r="C24" s="83">
        <f>+'9-2018'!C$44</f>
        <v>0</v>
      </c>
      <c r="D24" s="83">
        <f>+'9-2018'!D$44</f>
        <v>0</v>
      </c>
      <c r="E24" s="83">
        <f>+'9-2018'!E$44</f>
        <v>0</v>
      </c>
      <c r="F24" s="83">
        <f>+'9-2018'!F$44</f>
        <v>0</v>
      </c>
      <c r="G24" s="83">
        <f>+'9-2018'!G$44</f>
        <v>0</v>
      </c>
      <c r="H24" s="83">
        <f>+'9-2018'!H$44</f>
        <v>0</v>
      </c>
      <c r="I24" s="83">
        <f>+'9-2018'!I$44</f>
        <v>0</v>
      </c>
      <c r="J24" s="83">
        <f>+'9-2018'!J$44</f>
        <v>0</v>
      </c>
      <c r="K24" s="83">
        <f>+'9-2018'!K$44</f>
        <v>0</v>
      </c>
      <c r="L24" s="97"/>
    </row>
    <row r="25" spans="1:12" ht="13.5" thickBot="1">
      <c r="A25" s="118" t="s">
        <v>16</v>
      </c>
      <c r="B25" s="119"/>
      <c r="C25" s="62">
        <f aca="true" t="shared" si="1" ref="C25:K25">SUM(C13:C24)</f>
        <v>0</v>
      </c>
      <c r="D25" s="62">
        <f t="shared" si="1"/>
        <v>0</v>
      </c>
      <c r="E25" s="63">
        <f t="shared" si="1"/>
        <v>0</v>
      </c>
      <c r="F25" s="63">
        <f t="shared" si="1"/>
        <v>0</v>
      </c>
      <c r="G25" s="63">
        <f t="shared" si="1"/>
        <v>0</v>
      </c>
      <c r="H25" s="64">
        <f t="shared" si="1"/>
        <v>0</v>
      </c>
      <c r="I25" s="65">
        <f t="shared" si="1"/>
        <v>0</v>
      </c>
      <c r="J25" s="66">
        <f t="shared" si="1"/>
        <v>0</v>
      </c>
      <c r="K25" s="65">
        <f t="shared" si="1"/>
        <v>0</v>
      </c>
      <c r="L25" s="94"/>
    </row>
    <row r="26" spans="1:12" ht="12">
      <c r="A26" s="43"/>
      <c r="B26" s="44"/>
      <c r="C26" s="67"/>
      <c r="D26" s="67"/>
      <c r="E26" s="67"/>
      <c r="F26" s="67"/>
      <c r="G26" s="67"/>
      <c r="H26" s="67"/>
      <c r="I26" s="67"/>
      <c r="J26" s="67"/>
      <c r="K26" s="67"/>
      <c r="L26" s="45"/>
    </row>
    <row r="27" spans="1:12" ht="12.75" thickBot="1">
      <c r="A27" s="49"/>
      <c r="B27" s="50"/>
      <c r="C27" s="68"/>
      <c r="D27" s="68"/>
      <c r="E27" s="68"/>
      <c r="F27" s="68"/>
      <c r="G27" s="68"/>
      <c r="H27" s="68"/>
      <c r="I27" s="68"/>
      <c r="J27" s="69"/>
      <c r="K27" s="69"/>
      <c r="L27" s="69"/>
    </row>
    <row r="28" spans="1:12" ht="13.5" thickBot="1">
      <c r="A28" s="49"/>
      <c r="B28" s="78" t="s">
        <v>22</v>
      </c>
      <c r="C28" s="79">
        <f aca="true" t="shared" si="2" ref="C28:I28">_xlfn.IFERROR((C25/$I$25),0)</f>
        <v>0</v>
      </c>
      <c r="D28" s="79">
        <f t="shared" si="2"/>
        <v>0</v>
      </c>
      <c r="E28" s="79">
        <f t="shared" si="2"/>
        <v>0</v>
      </c>
      <c r="F28" s="79">
        <f t="shared" si="2"/>
        <v>0</v>
      </c>
      <c r="G28" s="79">
        <f t="shared" si="2"/>
        <v>0</v>
      </c>
      <c r="H28" s="79">
        <f t="shared" si="2"/>
        <v>0</v>
      </c>
      <c r="I28" s="84">
        <f t="shared" si="2"/>
        <v>0</v>
      </c>
      <c r="J28" s="69"/>
      <c r="K28" s="69"/>
      <c r="L28" s="69"/>
    </row>
    <row r="29" spans="1:12" ht="1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</sheetData>
  <sheetProtection password="CC3D" sheet="1"/>
  <mergeCells count="15"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C34" sqref="C34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0039062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43252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12">
        <v>43252</v>
      </c>
      <c r="B13" s="113" t="str">
        <f>VLOOKUP(WEEKDAY(A13,1),גיליון1!$A$3:$B$9,2,0)</f>
        <v>Friday</v>
      </c>
      <c r="C13" s="52"/>
      <c r="D13" s="53"/>
      <c r="E13" s="54"/>
      <c r="F13" s="55"/>
      <c r="G13" s="114">
        <f>SUM(C13:F13)</f>
        <v>0</v>
      </c>
      <c r="H13" s="57"/>
      <c r="I13" s="115">
        <f aca="true" t="shared" si="0" ref="I13:I42">+H13+G13</f>
        <v>0</v>
      </c>
      <c r="J13" s="57"/>
      <c r="K13" s="116">
        <f aca="true" t="shared" si="1" ref="K13:K42">+J13+I13</f>
        <v>0</v>
      </c>
      <c r="L13" s="117"/>
      <c r="N13" s="82"/>
    </row>
    <row r="14" spans="1:14" ht="12.75">
      <c r="A14" s="112">
        <f>+A13+1</f>
        <v>43253</v>
      </c>
      <c r="B14" s="113" t="str">
        <f>VLOOKUP(WEEKDAY(A14,1),גיליון1!$A$3:$B$9,2,0)</f>
        <v>Saturday</v>
      </c>
      <c r="C14" s="52"/>
      <c r="D14" s="53"/>
      <c r="E14" s="54"/>
      <c r="F14" s="55"/>
      <c r="G14" s="114">
        <f aca="true" t="shared" si="2" ref="G14:G42">SUM(C14:F14)</f>
        <v>0</v>
      </c>
      <c r="H14" s="57"/>
      <c r="I14" s="115">
        <f t="shared" si="0"/>
        <v>0</v>
      </c>
      <c r="J14" s="57"/>
      <c r="K14" s="116">
        <f t="shared" si="1"/>
        <v>0</v>
      </c>
      <c r="L14" s="117"/>
      <c r="N14" s="82"/>
    </row>
    <row r="15" spans="1:14" ht="12.75">
      <c r="A15" s="14">
        <f aca="true" t="shared" si="3" ref="A15:A42">+A14+1</f>
        <v>43254</v>
      </c>
      <c r="B15" s="13" t="str">
        <f>VLOOKUP(WEEKDAY(A15,1),גיליון1!$A$3:$B$9,2,0)</f>
        <v>Sunday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4">
        <f t="shared" si="3"/>
        <v>43255</v>
      </c>
      <c r="B16" s="13" t="str">
        <f>VLOOKUP(WEEKDAY(A16,1),גיליון1!$A$3:$B$9,2,0)</f>
        <v>Monday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43256</v>
      </c>
      <c r="B17" s="13" t="str">
        <f>VLOOKUP(WEEKDAY(A17,1),גיליון1!$A$3:$B$9,2,0)</f>
        <v>Tuesday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43257</v>
      </c>
      <c r="B18" s="13" t="str">
        <f>VLOOKUP(WEEKDAY(A18,1),גיליון1!$A$3:$B$9,2,0)</f>
        <v>Wednesday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43258</v>
      </c>
      <c r="B19" s="13" t="str">
        <f>VLOOKUP(WEEKDAY(A19,1),גיליון1!$A$3:$B$9,2,0)</f>
        <v>Thursday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12">
        <f t="shared" si="3"/>
        <v>43259</v>
      </c>
      <c r="B20" s="113" t="str">
        <f>VLOOKUP(WEEKDAY(A20,1),גיליון1!$A$3:$B$9,2,0)</f>
        <v>Friday</v>
      </c>
      <c r="C20" s="52"/>
      <c r="D20" s="53"/>
      <c r="E20" s="54"/>
      <c r="F20" s="55"/>
      <c r="G20" s="114">
        <f t="shared" si="2"/>
        <v>0</v>
      </c>
      <c r="H20" s="57"/>
      <c r="I20" s="115">
        <f t="shared" si="0"/>
        <v>0</v>
      </c>
      <c r="J20" s="57"/>
      <c r="K20" s="116">
        <f t="shared" si="1"/>
        <v>0</v>
      </c>
      <c r="L20" s="117"/>
      <c r="N20" s="82"/>
    </row>
    <row r="21" spans="1:14" ht="12.75">
      <c r="A21" s="112">
        <f t="shared" si="3"/>
        <v>43260</v>
      </c>
      <c r="B21" s="113" t="str">
        <f>VLOOKUP(WEEKDAY(A21,1),גיליון1!$A$3:$B$9,2,0)</f>
        <v>Saturday</v>
      </c>
      <c r="C21" s="52"/>
      <c r="D21" s="53"/>
      <c r="E21" s="54"/>
      <c r="F21" s="55"/>
      <c r="G21" s="114">
        <f t="shared" si="2"/>
        <v>0</v>
      </c>
      <c r="H21" s="57"/>
      <c r="I21" s="115">
        <f t="shared" si="0"/>
        <v>0</v>
      </c>
      <c r="J21" s="57"/>
      <c r="K21" s="116">
        <f t="shared" si="1"/>
        <v>0</v>
      </c>
      <c r="L21" s="117"/>
      <c r="N21" s="82"/>
    </row>
    <row r="22" spans="1:14" ht="12.75">
      <c r="A22" s="14">
        <f t="shared" si="3"/>
        <v>43261</v>
      </c>
      <c r="B22" s="13" t="str">
        <f>VLOOKUP(WEEKDAY(A22,1),גיליון1!$A$3:$B$9,2,0)</f>
        <v>Sunday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4">
        <f t="shared" si="3"/>
        <v>43262</v>
      </c>
      <c r="B23" s="13" t="str">
        <f>VLOOKUP(WEEKDAY(A23,1),גיליון1!$A$3:$B$9,2,0)</f>
        <v>Monday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43263</v>
      </c>
      <c r="B24" s="13" t="str">
        <f>VLOOKUP(WEEKDAY(A24,1),גיליון1!$A$3:$B$9,2,0)</f>
        <v>Tuesday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43264</v>
      </c>
      <c r="B25" s="13" t="str">
        <f>VLOOKUP(WEEKDAY(A25,1),גיליון1!$A$3:$B$9,2,0)</f>
        <v>Wednesday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43265</v>
      </c>
      <c r="B26" s="13" t="str">
        <f>VLOOKUP(WEEKDAY(A26,1),גיליון1!$A$3:$B$9,2,0)</f>
        <v>Thursday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12">
        <f t="shared" si="3"/>
        <v>43266</v>
      </c>
      <c r="B27" s="113" t="str">
        <f>VLOOKUP(WEEKDAY(A27,1),גיליון1!$A$3:$B$9,2,0)</f>
        <v>Friday</v>
      </c>
      <c r="C27" s="52"/>
      <c r="D27" s="53"/>
      <c r="E27" s="54"/>
      <c r="F27" s="55"/>
      <c r="G27" s="114">
        <f t="shared" si="2"/>
        <v>0</v>
      </c>
      <c r="H27" s="57"/>
      <c r="I27" s="115">
        <f t="shared" si="0"/>
        <v>0</v>
      </c>
      <c r="J27" s="57"/>
      <c r="K27" s="116">
        <f t="shared" si="1"/>
        <v>0</v>
      </c>
      <c r="L27" s="117"/>
      <c r="N27" s="82"/>
    </row>
    <row r="28" spans="1:14" ht="12.75">
      <c r="A28" s="112">
        <f t="shared" si="3"/>
        <v>43267</v>
      </c>
      <c r="B28" s="113" t="str">
        <f>VLOOKUP(WEEKDAY(A28,1),גיליון1!$A$3:$B$9,2,0)</f>
        <v>Saturday</v>
      </c>
      <c r="C28" s="52"/>
      <c r="D28" s="53"/>
      <c r="E28" s="54"/>
      <c r="F28" s="55"/>
      <c r="G28" s="114">
        <f t="shared" si="2"/>
        <v>0</v>
      </c>
      <c r="H28" s="57"/>
      <c r="I28" s="115">
        <f t="shared" si="0"/>
        <v>0</v>
      </c>
      <c r="J28" s="57"/>
      <c r="K28" s="116">
        <f t="shared" si="1"/>
        <v>0</v>
      </c>
      <c r="L28" s="117"/>
      <c r="N28" s="82"/>
    </row>
    <row r="29" spans="1:14" ht="12.75">
      <c r="A29" s="14">
        <f t="shared" si="3"/>
        <v>43268</v>
      </c>
      <c r="B29" s="13" t="str">
        <f>VLOOKUP(WEEKDAY(A29,1),גיליון1!$A$3:$B$9,2,0)</f>
        <v>Sunday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/>
      <c r="N29" s="82"/>
    </row>
    <row r="30" spans="1:14" ht="12.75">
      <c r="A30" s="14">
        <f t="shared" si="3"/>
        <v>43269</v>
      </c>
      <c r="B30" s="13" t="str">
        <f>VLOOKUP(WEEKDAY(A30,1),גיליון1!$A$3:$B$9,2,0)</f>
        <v>Monday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  <c r="N30" s="82"/>
    </row>
    <row r="31" spans="1:14" ht="12.75">
      <c r="A31" s="14">
        <f t="shared" si="3"/>
        <v>43270</v>
      </c>
      <c r="B31" s="13" t="str">
        <f>VLOOKUP(WEEKDAY(A31,1),גיליון1!$A$3:$B$9,2,0)</f>
        <v>Tuesday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4">
        <f t="shared" si="3"/>
        <v>43271</v>
      </c>
      <c r="B32" s="13" t="str">
        <f>VLOOKUP(WEEKDAY(A32,1),גיליון1!$A$3:$B$9,2,0)</f>
        <v>Wednesday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/>
      <c r="N32" s="82"/>
    </row>
    <row r="33" spans="1:14" ht="12.75">
      <c r="A33" s="14">
        <f t="shared" si="3"/>
        <v>43272</v>
      </c>
      <c r="B33" s="13" t="str">
        <f>VLOOKUP(WEEKDAY(A33,1),גיליון1!$A$3:$B$9,2,0)</f>
        <v>Thursday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12">
        <f t="shared" si="3"/>
        <v>43273</v>
      </c>
      <c r="B34" s="113" t="str">
        <f>VLOOKUP(WEEKDAY(A34,1),גיליון1!$A$3:$B$9,2,0)</f>
        <v>Friday</v>
      </c>
      <c r="C34" s="52"/>
      <c r="D34" s="53"/>
      <c r="E34" s="54"/>
      <c r="F34" s="55"/>
      <c r="G34" s="114">
        <f t="shared" si="2"/>
        <v>0</v>
      </c>
      <c r="H34" s="57"/>
      <c r="I34" s="115">
        <f t="shared" si="0"/>
        <v>0</v>
      </c>
      <c r="J34" s="57"/>
      <c r="K34" s="116">
        <f t="shared" si="1"/>
        <v>0</v>
      </c>
      <c r="L34" s="117"/>
      <c r="N34" s="82"/>
    </row>
    <row r="35" spans="1:14" ht="12.75">
      <c r="A35" s="112">
        <f t="shared" si="3"/>
        <v>43274</v>
      </c>
      <c r="B35" s="113" t="str">
        <f>VLOOKUP(WEEKDAY(A35,1),גיליון1!$A$3:$B$9,2,0)</f>
        <v>Saturday</v>
      </c>
      <c r="C35" s="52"/>
      <c r="D35" s="53"/>
      <c r="E35" s="54"/>
      <c r="F35" s="55"/>
      <c r="G35" s="114">
        <f t="shared" si="2"/>
        <v>0</v>
      </c>
      <c r="H35" s="57"/>
      <c r="I35" s="115">
        <f t="shared" si="0"/>
        <v>0</v>
      </c>
      <c r="J35" s="57"/>
      <c r="K35" s="116">
        <f t="shared" si="1"/>
        <v>0</v>
      </c>
      <c r="L35" s="117"/>
      <c r="N35" s="82"/>
    </row>
    <row r="36" spans="1:14" ht="12.75">
      <c r="A36" s="14">
        <f t="shared" si="3"/>
        <v>43275</v>
      </c>
      <c r="B36" s="13" t="str">
        <f>VLOOKUP(WEEKDAY(A36,1),גיליון1!$A$3:$B$9,2,0)</f>
        <v>Sunday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4">
        <f t="shared" si="3"/>
        <v>43276</v>
      </c>
      <c r="B37" s="13" t="str">
        <f>VLOOKUP(WEEKDAY(A37,1),גיליון1!$A$3:$B$9,2,0)</f>
        <v>Monday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43277</v>
      </c>
      <c r="B38" s="13" t="str">
        <f>VLOOKUP(WEEKDAY(A38,1),גיליון1!$A$3:$B$9,2,0)</f>
        <v>Tuesday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4">
        <f t="shared" si="3"/>
        <v>43278</v>
      </c>
      <c r="B39" s="13" t="str">
        <f>VLOOKUP(WEEKDAY(A39,1),גיליון1!$A$3:$B$9,2,0)</f>
        <v>Wednesday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43279</v>
      </c>
      <c r="B40" s="13" t="str">
        <f>VLOOKUP(WEEKDAY(A40,1),גיליון1!$A$3:$B$9,2,0)</f>
        <v>Thursday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12">
        <f t="shared" si="3"/>
        <v>43280</v>
      </c>
      <c r="B41" s="113" t="str">
        <f>VLOOKUP(WEEKDAY(A41,1),גיליון1!$A$3:$B$9,2,0)</f>
        <v>Friday</v>
      </c>
      <c r="C41" s="52"/>
      <c r="D41" s="53"/>
      <c r="E41" s="54"/>
      <c r="F41" s="55"/>
      <c r="G41" s="114">
        <f t="shared" si="2"/>
        <v>0</v>
      </c>
      <c r="H41" s="57"/>
      <c r="I41" s="115">
        <f t="shared" si="0"/>
        <v>0</v>
      </c>
      <c r="J41" s="57"/>
      <c r="K41" s="116">
        <f t="shared" si="1"/>
        <v>0</v>
      </c>
      <c r="L41" s="117"/>
      <c r="N41" s="82"/>
    </row>
    <row r="42" spans="1:14" ht="12.75">
      <c r="A42" s="112">
        <f t="shared" si="3"/>
        <v>43281</v>
      </c>
      <c r="B42" s="113" t="str">
        <f>VLOOKUP(WEEKDAY(A42,1),גיליון1!$A$3:$B$9,2,0)</f>
        <v>Saturday</v>
      </c>
      <c r="C42" s="52"/>
      <c r="D42" s="53"/>
      <c r="E42" s="54"/>
      <c r="F42" s="55"/>
      <c r="G42" s="114">
        <f t="shared" si="2"/>
        <v>0</v>
      </c>
      <c r="H42" s="57"/>
      <c r="I42" s="115">
        <f t="shared" si="0"/>
        <v>0</v>
      </c>
      <c r="J42" s="57"/>
      <c r="K42" s="116">
        <f t="shared" si="1"/>
        <v>0</v>
      </c>
      <c r="L42" s="117"/>
      <c r="N42" s="82"/>
    </row>
    <row r="43" spans="1:14" ht="13.5" thickBot="1">
      <c r="A43" s="14"/>
      <c r="B43" s="13"/>
      <c r="C43" s="52"/>
      <c r="D43" s="53"/>
      <c r="E43" s="54"/>
      <c r="F43" s="55"/>
      <c r="G43" s="73"/>
      <c r="H43" s="56"/>
      <c r="I43" s="5"/>
      <c r="J43" s="57"/>
      <c r="K43" s="7"/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L35" sqref="L35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42187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43282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87"/>
      <c r="B8" s="31"/>
      <c r="C8" s="120" t="s">
        <v>2</v>
      </c>
      <c r="D8" s="121"/>
      <c r="E8" s="122"/>
      <c r="F8" s="123"/>
      <c r="G8" s="15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88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7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89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90"/>
      <c r="B12" s="41" t="s">
        <v>56</v>
      </c>
      <c r="C12" s="100" t="str">
        <f>IF('total year'!C12=0," ",'total year'!C12)</f>
        <v> </v>
      </c>
      <c r="D12" s="101" t="str">
        <f>IF('total year'!D12=0," ",'total year'!D12)</f>
        <v> </v>
      </c>
      <c r="E12" s="101" t="str">
        <f>IF('total year'!E12=0," ",'total year'!E12)</f>
        <v> </v>
      </c>
      <c r="F12" s="101" t="str">
        <f>IF('total year'!F12=0," ",'total year'!F12)</f>
        <v> </v>
      </c>
      <c r="G12" s="154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43282</v>
      </c>
      <c r="B13" s="13" t="str">
        <f>VLOOKUP(WEEKDAY(A13,1),גיליון1!$A$3:$B$9,2,0)</f>
        <v>Sunday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/>
      <c r="N13" s="82"/>
    </row>
    <row r="14" spans="1:14" ht="12.75">
      <c r="A14" s="14">
        <f>+A13+1</f>
        <v>43283</v>
      </c>
      <c r="B14" s="13" t="str">
        <f>VLOOKUP(WEEKDAY(A14,1),גיליון1!$A$3:$B$9,2,0)</f>
        <v>Monday</v>
      </c>
      <c r="C14" s="52"/>
      <c r="D14" s="53"/>
      <c r="E14" s="54"/>
      <c r="F14" s="55"/>
      <c r="G14" s="73">
        <f aca="true" t="shared" si="2" ref="G14:G43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4">
        <f aca="true" t="shared" si="3" ref="A15:A43">+A14+1</f>
        <v>43284</v>
      </c>
      <c r="B15" s="13" t="str">
        <f>VLOOKUP(WEEKDAY(A15,1),גיליון1!$A$3:$B$9,2,0)</f>
        <v>Tuesday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4">
        <f t="shared" si="3"/>
        <v>43285</v>
      </c>
      <c r="B16" s="13" t="str">
        <f>VLOOKUP(WEEKDAY(A16,1),גיליון1!$A$3:$B$9,2,0)</f>
        <v>Wednesday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43286</v>
      </c>
      <c r="B17" s="13" t="str">
        <f>VLOOKUP(WEEKDAY(A17,1),גיליון1!$A$3:$B$9,2,0)</f>
        <v>Thursday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12">
        <f t="shared" si="3"/>
        <v>43287</v>
      </c>
      <c r="B18" s="113" t="str">
        <f>VLOOKUP(WEEKDAY(A18,1),גיליון1!$A$3:$B$9,2,0)</f>
        <v>Friday</v>
      </c>
      <c r="C18" s="52"/>
      <c r="D18" s="53"/>
      <c r="E18" s="54"/>
      <c r="F18" s="55"/>
      <c r="G18" s="114">
        <f t="shared" si="2"/>
        <v>0</v>
      </c>
      <c r="H18" s="57"/>
      <c r="I18" s="115">
        <f t="shared" si="0"/>
        <v>0</v>
      </c>
      <c r="J18" s="57"/>
      <c r="K18" s="116">
        <f t="shared" si="1"/>
        <v>0</v>
      </c>
      <c r="L18" s="117"/>
      <c r="N18" s="82"/>
    </row>
    <row r="19" spans="1:14" ht="12.75">
      <c r="A19" s="112">
        <f t="shared" si="3"/>
        <v>43288</v>
      </c>
      <c r="B19" s="113" t="str">
        <f>VLOOKUP(WEEKDAY(A19,1),גיליון1!$A$3:$B$9,2,0)</f>
        <v>Saturday</v>
      </c>
      <c r="C19" s="52"/>
      <c r="D19" s="53"/>
      <c r="E19" s="54"/>
      <c r="F19" s="55"/>
      <c r="G19" s="114">
        <f t="shared" si="2"/>
        <v>0</v>
      </c>
      <c r="H19" s="57"/>
      <c r="I19" s="115">
        <f t="shared" si="0"/>
        <v>0</v>
      </c>
      <c r="J19" s="57"/>
      <c r="K19" s="116">
        <f t="shared" si="1"/>
        <v>0</v>
      </c>
      <c r="L19" s="117"/>
      <c r="N19" s="82"/>
    </row>
    <row r="20" spans="1:14" ht="12.75">
      <c r="A20" s="14">
        <f t="shared" si="3"/>
        <v>43289</v>
      </c>
      <c r="B20" s="13" t="str">
        <f>VLOOKUP(WEEKDAY(A20,1),גיליון1!$A$3:$B$9,2,0)</f>
        <v>Sunday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43290</v>
      </c>
      <c r="B21" s="13" t="str">
        <f>VLOOKUP(WEEKDAY(A21,1),גיליון1!$A$3:$B$9,2,0)</f>
        <v>Monday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4">
        <f t="shared" si="3"/>
        <v>43291</v>
      </c>
      <c r="B22" s="13" t="str">
        <f>VLOOKUP(WEEKDAY(A22,1),גיליון1!$A$3:$B$9,2,0)</f>
        <v>Tuesday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4">
        <f t="shared" si="3"/>
        <v>43292</v>
      </c>
      <c r="B23" s="13" t="str">
        <f>VLOOKUP(WEEKDAY(A23,1),גיליון1!$A$3:$B$9,2,0)</f>
        <v>Wednesday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43293</v>
      </c>
      <c r="B24" s="13" t="str">
        <f>VLOOKUP(WEEKDAY(A24,1),גיליון1!$A$3:$B$9,2,0)</f>
        <v>Thursday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12">
        <f t="shared" si="3"/>
        <v>43294</v>
      </c>
      <c r="B25" s="113" t="str">
        <f>VLOOKUP(WEEKDAY(A25,1),גיליון1!$A$3:$B$9,2,0)</f>
        <v>Friday</v>
      </c>
      <c r="C25" s="52"/>
      <c r="D25" s="53"/>
      <c r="E25" s="54"/>
      <c r="F25" s="55"/>
      <c r="G25" s="114">
        <f t="shared" si="2"/>
        <v>0</v>
      </c>
      <c r="H25" s="57"/>
      <c r="I25" s="115">
        <f t="shared" si="0"/>
        <v>0</v>
      </c>
      <c r="J25" s="57"/>
      <c r="K25" s="116">
        <f t="shared" si="1"/>
        <v>0</v>
      </c>
      <c r="L25" s="117"/>
      <c r="N25" s="82"/>
    </row>
    <row r="26" spans="1:14" ht="12.75">
      <c r="A26" s="112">
        <f t="shared" si="3"/>
        <v>43295</v>
      </c>
      <c r="B26" s="113" t="str">
        <f>VLOOKUP(WEEKDAY(A26,1),גיליון1!$A$3:$B$9,2,0)</f>
        <v>Saturday</v>
      </c>
      <c r="C26" s="52"/>
      <c r="D26" s="53"/>
      <c r="E26" s="54"/>
      <c r="F26" s="55"/>
      <c r="G26" s="114">
        <f t="shared" si="2"/>
        <v>0</v>
      </c>
      <c r="H26" s="57"/>
      <c r="I26" s="115">
        <f t="shared" si="0"/>
        <v>0</v>
      </c>
      <c r="J26" s="57"/>
      <c r="K26" s="116">
        <f t="shared" si="1"/>
        <v>0</v>
      </c>
      <c r="L26" s="117"/>
      <c r="N26" s="82"/>
    </row>
    <row r="27" spans="1:14" ht="12.75">
      <c r="A27" s="14">
        <f t="shared" si="3"/>
        <v>43296</v>
      </c>
      <c r="B27" s="13" t="str">
        <f>VLOOKUP(WEEKDAY(A27,1),גיליון1!$A$3:$B$9,2,0)</f>
        <v>Sunday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43297</v>
      </c>
      <c r="B28" s="13" t="str">
        <f>VLOOKUP(WEEKDAY(A28,1),גיליון1!$A$3:$B$9,2,0)</f>
        <v>Monday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4">
        <f t="shared" si="3"/>
        <v>43298</v>
      </c>
      <c r="B29" s="13" t="str">
        <f>VLOOKUP(WEEKDAY(A29,1),גיליון1!$A$3:$B$9,2,0)</f>
        <v>Tuesday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/>
      <c r="N29" s="82"/>
    </row>
    <row r="30" spans="1:14" ht="12.75">
      <c r="A30" s="14">
        <f t="shared" si="3"/>
        <v>43299</v>
      </c>
      <c r="B30" s="13" t="str">
        <f>VLOOKUP(WEEKDAY(A30,1),גיליון1!$A$3:$B$9,2,0)</f>
        <v>Wednesday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  <c r="N30" s="82"/>
    </row>
    <row r="31" spans="1:14" ht="12.75">
      <c r="A31" s="14">
        <f t="shared" si="3"/>
        <v>43300</v>
      </c>
      <c r="B31" s="13" t="str">
        <f>VLOOKUP(WEEKDAY(A31,1),גיליון1!$A$3:$B$9,2,0)</f>
        <v>Thursday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12">
        <f t="shared" si="3"/>
        <v>43301</v>
      </c>
      <c r="B32" s="113" t="str">
        <f>VLOOKUP(WEEKDAY(A32,1),גיליון1!$A$3:$B$9,2,0)</f>
        <v>Friday</v>
      </c>
      <c r="C32" s="52"/>
      <c r="D32" s="53"/>
      <c r="E32" s="54"/>
      <c r="F32" s="55"/>
      <c r="G32" s="114">
        <f t="shared" si="2"/>
        <v>0</v>
      </c>
      <c r="H32" s="57"/>
      <c r="I32" s="115">
        <f t="shared" si="0"/>
        <v>0</v>
      </c>
      <c r="J32" s="57"/>
      <c r="K32" s="116">
        <f t="shared" si="1"/>
        <v>0</v>
      </c>
      <c r="L32" s="117"/>
      <c r="N32" s="82"/>
    </row>
    <row r="33" spans="1:14" ht="12.75">
      <c r="A33" s="112">
        <f t="shared" si="3"/>
        <v>43302</v>
      </c>
      <c r="B33" s="113" t="str">
        <f>VLOOKUP(WEEKDAY(A33,1),גיליון1!$A$3:$B$9,2,0)</f>
        <v>Saturday</v>
      </c>
      <c r="C33" s="52"/>
      <c r="D33" s="53"/>
      <c r="E33" s="54"/>
      <c r="F33" s="55"/>
      <c r="G33" s="114">
        <f t="shared" si="2"/>
        <v>0</v>
      </c>
      <c r="H33" s="57"/>
      <c r="I33" s="115">
        <f t="shared" si="0"/>
        <v>0</v>
      </c>
      <c r="J33" s="57"/>
      <c r="K33" s="116">
        <f t="shared" si="1"/>
        <v>0</v>
      </c>
      <c r="L33" s="117"/>
      <c r="N33" s="82"/>
    </row>
    <row r="34" spans="1:14" ht="12.75">
      <c r="A34" s="14">
        <f t="shared" si="3"/>
        <v>43303</v>
      </c>
      <c r="B34" s="13" t="str">
        <f>VLOOKUP(WEEKDAY(A34,1),גיליון1!$A$3:$B$9,2,0)</f>
        <v>Sunday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 t="s">
        <v>55</v>
      </c>
      <c r="N34" s="82"/>
    </row>
    <row r="35" spans="1:14" ht="12.75">
      <c r="A35" s="14">
        <f t="shared" si="3"/>
        <v>43304</v>
      </c>
      <c r="B35" s="13" t="str">
        <f>VLOOKUP(WEEKDAY(A35,1),גיליון1!$A$3:$B$9,2,0)</f>
        <v>Monday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4">
        <f t="shared" si="3"/>
        <v>43305</v>
      </c>
      <c r="B36" s="13" t="str">
        <f>VLOOKUP(WEEKDAY(A36,1),גיליון1!$A$3:$B$9,2,0)</f>
        <v>Tuesday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4">
        <f t="shared" si="3"/>
        <v>43306</v>
      </c>
      <c r="B37" s="13" t="str">
        <f>VLOOKUP(WEEKDAY(A37,1),גיליון1!$A$3:$B$9,2,0)</f>
        <v>Wednesday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43307</v>
      </c>
      <c r="B38" s="13" t="str">
        <f>VLOOKUP(WEEKDAY(A38,1),גיליון1!$A$3:$B$9,2,0)</f>
        <v>Thursday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12">
        <f t="shared" si="3"/>
        <v>43308</v>
      </c>
      <c r="B39" s="113" t="str">
        <f>VLOOKUP(WEEKDAY(A39,1),גיליון1!$A$3:$B$9,2,0)</f>
        <v>Friday</v>
      </c>
      <c r="C39" s="52"/>
      <c r="D39" s="53"/>
      <c r="E39" s="54"/>
      <c r="F39" s="55"/>
      <c r="G39" s="114">
        <f t="shared" si="2"/>
        <v>0</v>
      </c>
      <c r="H39" s="57"/>
      <c r="I39" s="115">
        <f t="shared" si="0"/>
        <v>0</v>
      </c>
      <c r="J39" s="57"/>
      <c r="K39" s="116">
        <f t="shared" si="1"/>
        <v>0</v>
      </c>
      <c r="L39" s="117"/>
      <c r="N39" s="82"/>
    </row>
    <row r="40" spans="1:14" ht="12.75">
      <c r="A40" s="112">
        <f t="shared" si="3"/>
        <v>43309</v>
      </c>
      <c r="B40" s="113" t="str">
        <f>VLOOKUP(WEEKDAY(A40,1),גיליון1!$A$3:$B$9,2,0)</f>
        <v>Saturday</v>
      </c>
      <c r="C40" s="52"/>
      <c r="D40" s="53"/>
      <c r="E40" s="54"/>
      <c r="F40" s="55"/>
      <c r="G40" s="114">
        <f t="shared" si="2"/>
        <v>0</v>
      </c>
      <c r="H40" s="57"/>
      <c r="I40" s="115">
        <f t="shared" si="0"/>
        <v>0</v>
      </c>
      <c r="J40" s="57"/>
      <c r="K40" s="116">
        <f t="shared" si="1"/>
        <v>0</v>
      </c>
      <c r="L40" s="117"/>
      <c r="N40" s="82"/>
    </row>
    <row r="41" spans="1:14" ht="12.75">
      <c r="A41" s="14">
        <f t="shared" si="3"/>
        <v>43310</v>
      </c>
      <c r="B41" s="13" t="str">
        <f>VLOOKUP(WEEKDAY(A41,1),גיליון1!$A$3:$B$9,2,0)</f>
        <v>Sunday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4">
        <f t="shared" si="3"/>
        <v>43311</v>
      </c>
      <c r="B42" s="13" t="str">
        <f>VLOOKUP(WEEKDAY(A42,1),גיליון1!$A$3:$B$9,2,0)</f>
        <v>Monday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  <c r="N42" s="82"/>
    </row>
    <row r="43" spans="1:14" ht="13.5" thickBot="1">
      <c r="A43" s="14">
        <f t="shared" si="3"/>
        <v>43312</v>
      </c>
      <c r="B43" s="13" t="str">
        <f>VLOOKUP(WEEKDAY(A43,1),גיליון1!$A$3:$B$9,2,0)</f>
        <v>Tuesday</v>
      </c>
      <c r="C43" s="52"/>
      <c r="D43" s="53"/>
      <c r="E43" s="54"/>
      <c r="F43" s="55"/>
      <c r="G43" s="73">
        <f t="shared" si="2"/>
        <v>0</v>
      </c>
      <c r="H43" s="56"/>
      <c r="I43" s="5">
        <f t="shared" si="0"/>
        <v>0</v>
      </c>
      <c r="J43" s="57"/>
      <c r="K43" s="7">
        <f t="shared" si="1"/>
        <v>0</v>
      </c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42" sqref="L42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28125" style="15" customWidth="1"/>
    <col min="10" max="10" width="11.57421875" style="15" customWidth="1"/>
    <col min="11" max="11" width="7.28125" style="15" customWidth="1"/>
    <col min="12" max="12" width="11.57421875" style="15" customWidth="1"/>
    <col min="13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43313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43313</v>
      </c>
      <c r="B13" s="13" t="str">
        <f>VLOOKUP(WEEKDAY(A13,1),גיליון1!$A$3:$B$9,2,0)</f>
        <v>Wednesday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/>
      <c r="N13" s="82"/>
    </row>
    <row r="14" spans="1:14" ht="12.75">
      <c r="A14" s="14">
        <f>+A13+1</f>
        <v>43314</v>
      </c>
      <c r="B14" s="13" t="str">
        <f>VLOOKUP(WEEKDAY(A14,1),גיליון1!$A$3:$B$9,2,0)</f>
        <v>Thursday</v>
      </c>
      <c r="C14" s="52"/>
      <c r="D14" s="53"/>
      <c r="E14" s="54"/>
      <c r="F14" s="55"/>
      <c r="G14" s="73">
        <f aca="true" t="shared" si="2" ref="G14:G43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12">
        <f aca="true" t="shared" si="3" ref="A15:A43">+A14+1</f>
        <v>43315</v>
      </c>
      <c r="B15" s="113" t="str">
        <f>VLOOKUP(WEEKDAY(A15,1),גיליון1!$A$3:$B$9,2,0)</f>
        <v>Friday</v>
      </c>
      <c r="C15" s="52"/>
      <c r="D15" s="53"/>
      <c r="E15" s="54"/>
      <c r="F15" s="55"/>
      <c r="G15" s="114">
        <f t="shared" si="2"/>
        <v>0</v>
      </c>
      <c r="H15" s="57"/>
      <c r="I15" s="115">
        <f t="shared" si="0"/>
        <v>0</v>
      </c>
      <c r="J15" s="57"/>
      <c r="K15" s="116">
        <f t="shared" si="1"/>
        <v>0</v>
      </c>
      <c r="L15" s="117"/>
      <c r="N15" s="82"/>
    </row>
    <row r="16" spans="1:14" ht="12.75">
      <c r="A16" s="112">
        <f t="shared" si="3"/>
        <v>43316</v>
      </c>
      <c r="B16" s="113" t="str">
        <f>VLOOKUP(WEEKDAY(A16,1),גיליון1!$A$3:$B$9,2,0)</f>
        <v>Saturday</v>
      </c>
      <c r="C16" s="52"/>
      <c r="D16" s="53"/>
      <c r="E16" s="54"/>
      <c r="F16" s="55"/>
      <c r="G16" s="114">
        <f t="shared" si="2"/>
        <v>0</v>
      </c>
      <c r="H16" s="57"/>
      <c r="I16" s="115">
        <f t="shared" si="0"/>
        <v>0</v>
      </c>
      <c r="J16" s="57"/>
      <c r="K16" s="116">
        <f t="shared" si="1"/>
        <v>0</v>
      </c>
      <c r="L16" s="117"/>
      <c r="N16" s="82"/>
    </row>
    <row r="17" spans="1:14" ht="12.75">
      <c r="A17" s="14">
        <f t="shared" si="3"/>
        <v>43317</v>
      </c>
      <c r="B17" s="13" t="str">
        <f>VLOOKUP(WEEKDAY(A17,1),גיליון1!$A$3:$B$9,2,0)</f>
        <v>Sunday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43318</v>
      </c>
      <c r="B18" s="13" t="str">
        <f>VLOOKUP(WEEKDAY(A18,1),גיליון1!$A$3:$B$9,2,0)</f>
        <v>Monday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43319</v>
      </c>
      <c r="B19" s="13" t="str">
        <f>VLOOKUP(WEEKDAY(A19,1),גיליון1!$A$3:$B$9,2,0)</f>
        <v>Tuesday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43320</v>
      </c>
      <c r="B20" s="13" t="str">
        <f>VLOOKUP(WEEKDAY(A20,1),גיליון1!$A$3:$B$9,2,0)</f>
        <v>Wednesday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43321</v>
      </c>
      <c r="B21" s="13" t="str">
        <f>VLOOKUP(WEEKDAY(A21,1),גיליון1!$A$3:$B$9,2,0)</f>
        <v>Thursday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12">
        <f t="shared" si="3"/>
        <v>43322</v>
      </c>
      <c r="B22" s="113" t="str">
        <f>VLOOKUP(WEEKDAY(A22,1),גיליון1!$A$3:$B$9,2,0)</f>
        <v>Friday</v>
      </c>
      <c r="C22" s="52"/>
      <c r="D22" s="53"/>
      <c r="E22" s="54"/>
      <c r="F22" s="55"/>
      <c r="G22" s="114">
        <f t="shared" si="2"/>
        <v>0</v>
      </c>
      <c r="H22" s="57"/>
      <c r="I22" s="115">
        <f t="shared" si="0"/>
        <v>0</v>
      </c>
      <c r="J22" s="57"/>
      <c r="K22" s="116">
        <f t="shared" si="1"/>
        <v>0</v>
      </c>
      <c r="L22" s="117"/>
      <c r="N22" s="82"/>
    </row>
    <row r="23" spans="1:14" ht="12.75">
      <c r="A23" s="112">
        <f t="shared" si="3"/>
        <v>43323</v>
      </c>
      <c r="B23" s="113" t="str">
        <f>VLOOKUP(WEEKDAY(A23,1),גיליון1!$A$3:$B$9,2,0)</f>
        <v>Saturday</v>
      </c>
      <c r="C23" s="52"/>
      <c r="D23" s="53"/>
      <c r="E23" s="54"/>
      <c r="F23" s="55"/>
      <c r="G23" s="114">
        <f t="shared" si="2"/>
        <v>0</v>
      </c>
      <c r="H23" s="57"/>
      <c r="I23" s="115">
        <f t="shared" si="0"/>
        <v>0</v>
      </c>
      <c r="J23" s="57"/>
      <c r="K23" s="116">
        <f t="shared" si="1"/>
        <v>0</v>
      </c>
      <c r="L23" s="117"/>
      <c r="N23" s="82"/>
    </row>
    <row r="24" spans="1:14" ht="12.75">
      <c r="A24" s="14">
        <f t="shared" si="3"/>
        <v>43324</v>
      </c>
      <c r="B24" s="13" t="str">
        <f>VLOOKUP(WEEKDAY(A24,1),גיליון1!$A$3:$B$9,2,0)</f>
        <v>Sunday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43325</v>
      </c>
      <c r="B25" s="13" t="str">
        <f>VLOOKUP(WEEKDAY(A25,1),גיליון1!$A$3:$B$9,2,0)</f>
        <v>Monday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43326</v>
      </c>
      <c r="B26" s="13" t="str">
        <f>VLOOKUP(WEEKDAY(A26,1),גיליון1!$A$3:$B$9,2,0)</f>
        <v>Tuesday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43327</v>
      </c>
      <c r="B27" s="13" t="str">
        <f>VLOOKUP(WEEKDAY(A27,1),גיליון1!$A$3:$B$9,2,0)</f>
        <v>Wednesday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43328</v>
      </c>
      <c r="B28" s="13" t="str">
        <f>VLOOKUP(WEEKDAY(A28,1),גיליון1!$A$3:$B$9,2,0)</f>
        <v>Thursday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12">
        <f t="shared" si="3"/>
        <v>43329</v>
      </c>
      <c r="B29" s="113" t="str">
        <f>VLOOKUP(WEEKDAY(A29,1),גיליון1!$A$3:$B$9,2,0)</f>
        <v>Friday</v>
      </c>
      <c r="C29" s="52"/>
      <c r="D29" s="53"/>
      <c r="E29" s="54"/>
      <c r="F29" s="55"/>
      <c r="G29" s="114">
        <f t="shared" si="2"/>
        <v>0</v>
      </c>
      <c r="H29" s="57"/>
      <c r="I29" s="115">
        <f t="shared" si="0"/>
        <v>0</v>
      </c>
      <c r="J29" s="57"/>
      <c r="K29" s="116">
        <f t="shared" si="1"/>
        <v>0</v>
      </c>
      <c r="L29" s="117"/>
      <c r="N29" s="82"/>
    </row>
    <row r="30" spans="1:14" ht="12.75">
      <c r="A30" s="112">
        <f t="shared" si="3"/>
        <v>43330</v>
      </c>
      <c r="B30" s="113" t="str">
        <f>VLOOKUP(WEEKDAY(A30,1),גיליון1!$A$3:$B$9,2,0)</f>
        <v>Saturday</v>
      </c>
      <c r="C30" s="52"/>
      <c r="D30" s="53"/>
      <c r="E30" s="54"/>
      <c r="F30" s="55"/>
      <c r="G30" s="114">
        <f t="shared" si="2"/>
        <v>0</v>
      </c>
      <c r="H30" s="57"/>
      <c r="I30" s="115">
        <f t="shared" si="0"/>
        <v>0</v>
      </c>
      <c r="J30" s="57"/>
      <c r="K30" s="116">
        <f t="shared" si="1"/>
        <v>0</v>
      </c>
      <c r="L30" s="117"/>
      <c r="N30" s="82"/>
    </row>
    <row r="31" spans="1:14" ht="12.75">
      <c r="A31" s="14">
        <f t="shared" si="3"/>
        <v>43331</v>
      </c>
      <c r="B31" s="13" t="str">
        <f>VLOOKUP(WEEKDAY(A31,1),גיליון1!$A$3:$B$9,2,0)</f>
        <v>Sunday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4">
        <f t="shared" si="3"/>
        <v>43332</v>
      </c>
      <c r="B32" s="13" t="str">
        <f>VLOOKUP(WEEKDAY(A32,1),גיליון1!$A$3:$B$9,2,0)</f>
        <v>Monday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/>
      <c r="N32" s="82"/>
    </row>
    <row r="33" spans="1:14" ht="12.75">
      <c r="A33" s="14">
        <f t="shared" si="3"/>
        <v>43333</v>
      </c>
      <c r="B33" s="13" t="str">
        <f>VLOOKUP(WEEKDAY(A33,1),גיליון1!$A$3:$B$9,2,0)</f>
        <v>Tuesday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43334</v>
      </c>
      <c r="B34" s="13" t="str">
        <f>VLOOKUP(WEEKDAY(A34,1),גיליון1!$A$3:$B$9,2,0)</f>
        <v>Wednesday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4">
        <f t="shared" si="3"/>
        <v>43335</v>
      </c>
      <c r="B35" s="13" t="str">
        <f>VLOOKUP(WEEKDAY(A35,1),גיליון1!$A$3:$B$9,2,0)</f>
        <v>Thursday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12">
        <f t="shared" si="3"/>
        <v>43336</v>
      </c>
      <c r="B36" s="113" t="str">
        <f>VLOOKUP(WEEKDAY(A36,1),גיליון1!$A$3:$B$9,2,0)</f>
        <v>Friday</v>
      </c>
      <c r="C36" s="52"/>
      <c r="D36" s="53"/>
      <c r="E36" s="54"/>
      <c r="F36" s="55"/>
      <c r="G36" s="114">
        <f t="shared" si="2"/>
        <v>0</v>
      </c>
      <c r="H36" s="57"/>
      <c r="I36" s="115">
        <f t="shared" si="0"/>
        <v>0</v>
      </c>
      <c r="J36" s="57"/>
      <c r="K36" s="116">
        <f t="shared" si="1"/>
        <v>0</v>
      </c>
      <c r="L36" s="117"/>
      <c r="N36" s="82"/>
    </row>
    <row r="37" spans="1:14" ht="12.75">
      <c r="A37" s="112">
        <f t="shared" si="3"/>
        <v>43337</v>
      </c>
      <c r="B37" s="113" t="str">
        <f>VLOOKUP(WEEKDAY(A37,1),גיליון1!$A$3:$B$9,2,0)</f>
        <v>Saturday</v>
      </c>
      <c r="C37" s="52"/>
      <c r="D37" s="53"/>
      <c r="E37" s="54"/>
      <c r="F37" s="55"/>
      <c r="G37" s="114">
        <f t="shared" si="2"/>
        <v>0</v>
      </c>
      <c r="H37" s="57"/>
      <c r="I37" s="115">
        <f t="shared" si="0"/>
        <v>0</v>
      </c>
      <c r="J37" s="57"/>
      <c r="K37" s="116">
        <f t="shared" si="1"/>
        <v>0</v>
      </c>
      <c r="L37" s="117"/>
      <c r="N37" s="82"/>
    </row>
    <row r="38" spans="1:14" ht="12.75">
      <c r="A38" s="14">
        <f t="shared" si="3"/>
        <v>43338</v>
      </c>
      <c r="B38" s="13" t="str">
        <f>VLOOKUP(WEEKDAY(A38,1),גיליון1!$A$3:$B$9,2,0)</f>
        <v>Sunday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 t="s">
        <v>68</v>
      </c>
      <c r="N38" s="82"/>
    </row>
    <row r="39" spans="1:14" ht="12.75">
      <c r="A39" s="14">
        <f t="shared" si="3"/>
        <v>43339</v>
      </c>
      <c r="B39" s="13" t="str">
        <f>VLOOKUP(WEEKDAY(A39,1),גיליון1!$A$3:$B$9,2,0)</f>
        <v>Monday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 t="s">
        <v>68</v>
      </c>
      <c r="N39" s="82"/>
    </row>
    <row r="40" spans="1:14" ht="12.75">
      <c r="A40" s="14">
        <f t="shared" si="3"/>
        <v>43340</v>
      </c>
      <c r="B40" s="13" t="str">
        <f>VLOOKUP(WEEKDAY(A40,1),גיליון1!$A$3:$B$9,2,0)</f>
        <v>Tuesday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 t="s">
        <v>68</v>
      </c>
      <c r="N40" s="82"/>
    </row>
    <row r="41" spans="1:14" ht="12.75">
      <c r="A41" s="14">
        <f t="shared" si="3"/>
        <v>43341</v>
      </c>
      <c r="B41" s="13" t="str">
        <f>VLOOKUP(WEEKDAY(A41,1),גיליון1!$A$3:$B$9,2,0)</f>
        <v>Wednesday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 t="s">
        <v>68</v>
      </c>
      <c r="N41" s="82"/>
    </row>
    <row r="42" spans="1:14" ht="12.75">
      <c r="A42" s="14">
        <f t="shared" si="3"/>
        <v>43342</v>
      </c>
      <c r="B42" s="13" t="str">
        <f>VLOOKUP(WEEKDAY(A42,1),גיליון1!$A$3:$B$9,2,0)</f>
        <v>Thursday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 t="s">
        <v>68</v>
      </c>
      <c r="N42" s="82"/>
    </row>
    <row r="43" spans="1:14" ht="13.5" thickBot="1">
      <c r="A43" s="112">
        <f t="shared" si="3"/>
        <v>43343</v>
      </c>
      <c r="B43" s="113" t="str">
        <f>VLOOKUP(WEEKDAY(A43,1),גיליון1!$A$3:$B$9,2,0)</f>
        <v>Friday</v>
      </c>
      <c r="C43" s="52"/>
      <c r="D43" s="53"/>
      <c r="E43" s="54"/>
      <c r="F43" s="55"/>
      <c r="G43" s="114">
        <f t="shared" si="2"/>
        <v>0</v>
      </c>
      <c r="H43" s="57"/>
      <c r="I43" s="115">
        <f t="shared" si="0"/>
        <v>0</v>
      </c>
      <c r="J43" s="57"/>
      <c r="K43" s="116">
        <f t="shared" si="1"/>
        <v>0</v>
      </c>
      <c r="L43" s="117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5">
      <selection activeCell="L41" sqref="L41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28125" style="15" customWidth="1"/>
    <col min="10" max="10" width="11.57421875" style="15" customWidth="1"/>
    <col min="11" max="11" width="7.28125" style="15" customWidth="1"/>
    <col min="12" max="12" width="10.7109375" style="15" customWidth="1"/>
    <col min="13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43344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12">
        <v>43344</v>
      </c>
      <c r="B13" s="113" t="str">
        <f>VLOOKUP(WEEKDAY(A13,1),גיליון1!$A$3:$B$9,2,0)</f>
        <v>Saturday</v>
      </c>
      <c r="C13" s="52"/>
      <c r="D13" s="53"/>
      <c r="E13" s="54"/>
      <c r="F13" s="55"/>
      <c r="G13" s="114">
        <f>SUM(C13:F13)</f>
        <v>0</v>
      </c>
      <c r="H13" s="57"/>
      <c r="I13" s="115">
        <f aca="true" t="shared" si="0" ref="I13:I42">+H13+G13</f>
        <v>0</v>
      </c>
      <c r="J13" s="57"/>
      <c r="K13" s="116">
        <f aca="true" t="shared" si="1" ref="K13:K42">+J13+I13</f>
        <v>0</v>
      </c>
      <c r="L13" s="117"/>
      <c r="N13" s="82"/>
    </row>
    <row r="14" spans="1:14" ht="12.75">
      <c r="A14" s="14">
        <f>+A13+1</f>
        <v>43345</v>
      </c>
      <c r="B14" s="13" t="str">
        <f>VLOOKUP(WEEKDAY(A14,1),גיליון1!$A$3:$B$9,2,0)</f>
        <v>Sunday</v>
      </c>
      <c r="C14" s="52"/>
      <c r="D14" s="53"/>
      <c r="E14" s="54"/>
      <c r="F14" s="55"/>
      <c r="G14" s="73">
        <f aca="true" t="shared" si="2" ref="G14:G42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4">
        <f aca="true" t="shared" si="3" ref="A15:A42">+A14+1</f>
        <v>43346</v>
      </c>
      <c r="B15" s="13" t="str">
        <f>VLOOKUP(WEEKDAY(A15,1),גיליון1!$A$3:$B$9,2,0)</f>
        <v>Monday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4">
        <f t="shared" si="3"/>
        <v>43347</v>
      </c>
      <c r="B16" s="13" t="str">
        <f>VLOOKUP(WEEKDAY(A16,1),גיליון1!$A$3:$B$9,2,0)</f>
        <v>Tuesday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43348</v>
      </c>
      <c r="B17" s="13" t="str">
        <f>VLOOKUP(WEEKDAY(A17,1),גיליון1!$A$3:$B$9,2,0)</f>
        <v>Wednesday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43349</v>
      </c>
      <c r="B18" s="13" t="str">
        <f>VLOOKUP(WEEKDAY(A18,1),גיליון1!$A$3:$B$9,2,0)</f>
        <v>Thursday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12">
        <f t="shared" si="3"/>
        <v>43350</v>
      </c>
      <c r="B19" s="113" t="str">
        <f>VLOOKUP(WEEKDAY(A19,1),גיליון1!$A$3:$B$9,2,0)</f>
        <v>Friday</v>
      </c>
      <c r="C19" s="52"/>
      <c r="D19" s="53"/>
      <c r="E19" s="54"/>
      <c r="F19" s="55"/>
      <c r="G19" s="114">
        <f t="shared" si="2"/>
        <v>0</v>
      </c>
      <c r="H19" s="57"/>
      <c r="I19" s="115">
        <f t="shared" si="0"/>
        <v>0</v>
      </c>
      <c r="J19" s="57"/>
      <c r="K19" s="116">
        <f t="shared" si="1"/>
        <v>0</v>
      </c>
      <c r="L19" s="117"/>
      <c r="N19" s="82"/>
    </row>
    <row r="20" spans="1:14" ht="12.75">
      <c r="A20" s="112">
        <f t="shared" si="3"/>
        <v>43351</v>
      </c>
      <c r="B20" s="113" t="str">
        <f>VLOOKUP(WEEKDAY(A20,1),גיליון1!$A$3:$B$9,2,0)</f>
        <v>Saturday</v>
      </c>
      <c r="C20" s="52"/>
      <c r="D20" s="53"/>
      <c r="E20" s="54"/>
      <c r="F20" s="55"/>
      <c r="G20" s="114">
        <f t="shared" si="2"/>
        <v>0</v>
      </c>
      <c r="H20" s="57"/>
      <c r="I20" s="115">
        <f t="shared" si="0"/>
        <v>0</v>
      </c>
      <c r="J20" s="57"/>
      <c r="K20" s="116">
        <f t="shared" si="1"/>
        <v>0</v>
      </c>
      <c r="L20" s="117"/>
      <c r="N20" s="82"/>
    </row>
    <row r="21" spans="1:14" ht="12.75">
      <c r="A21" s="14">
        <f t="shared" si="3"/>
        <v>43352</v>
      </c>
      <c r="B21" s="13" t="str">
        <f>VLOOKUP(WEEKDAY(A21,1),גיליון1!$A$3:$B$9,2,0)</f>
        <v>Sunday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108" t="s">
        <v>69</v>
      </c>
      <c r="N21" s="82"/>
    </row>
    <row r="22" spans="1:14" ht="12.75">
      <c r="A22" s="14">
        <f t="shared" si="3"/>
        <v>43353</v>
      </c>
      <c r="B22" s="13" t="str">
        <f>VLOOKUP(WEEKDAY(A22,1),גיליון1!$A$3:$B$9,2,0)</f>
        <v>Monday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 t="s">
        <v>54</v>
      </c>
      <c r="N22" s="82"/>
    </row>
    <row r="23" spans="1:14" ht="12.75">
      <c r="A23" s="14">
        <f t="shared" si="3"/>
        <v>43354</v>
      </c>
      <c r="B23" s="13" t="str">
        <f>VLOOKUP(WEEKDAY(A23,1),גיליון1!$A$3:$B$9,2,0)</f>
        <v>Tuesday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 t="s">
        <v>54</v>
      </c>
      <c r="N23" s="82"/>
    </row>
    <row r="24" spans="1:14" ht="12.75">
      <c r="A24" s="14">
        <f t="shared" si="3"/>
        <v>43355</v>
      </c>
      <c r="B24" s="13" t="str">
        <f>VLOOKUP(WEEKDAY(A24,1),גיליון1!$A$3:$B$9,2,0)</f>
        <v>Wednesday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43356</v>
      </c>
      <c r="B25" s="13" t="str">
        <f>VLOOKUP(WEEKDAY(A25,1),גיליון1!$A$3:$B$9,2,0)</f>
        <v>Thursday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12">
        <f t="shared" si="3"/>
        <v>43357</v>
      </c>
      <c r="B26" s="113" t="str">
        <f>VLOOKUP(WEEKDAY(A26,1),גיליון1!$A$3:$B$9,2,0)</f>
        <v>Friday</v>
      </c>
      <c r="C26" s="52"/>
      <c r="D26" s="53"/>
      <c r="E26" s="54"/>
      <c r="F26" s="55"/>
      <c r="G26" s="114">
        <f t="shared" si="2"/>
        <v>0</v>
      </c>
      <c r="H26" s="57"/>
      <c r="I26" s="115">
        <f t="shared" si="0"/>
        <v>0</v>
      </c>
      <c r="J26" s="57"/>
      <c r="K26" s="116">
        <f t="shared" si="1"/>
        <v>0</v>
      </c>
      <c r="L26" s="117"/>
      <c r="N26" s="82"/>
    </row>
    <row r="27" spans="1:14" ht="12.75">
      <c r="A27" s="112">
        <f t="shared" si="3"/>
        <v>43358</v>
      </c>
      <c r="B27" s="113" t="str">
        <f>VLOOKUP(WEEKDAY(A27,1),גיליון1!$A$3:$B$9,2,0)</f>
        <v>Saturday</v>
      </c>
      <c r="C27" s="52"/>
      <c r="D27" s="53"/>
      <c r="E27" s="54"/>
      <c r="F27" s="55"/>
      <c r="G27" s="114">
        <f t="shared" si="2"/>
        <v>0</v>
      </c>
      <c r="H27" s="57"/>
      <c r="I27" s="115">
        <f t="shared" si="0"/>
        <v>0</v>
      </c>
      <c r="J27" s="57"/>
      <c r="K27" s="116">
        <f t="shared" si="1"/>
        <v>0</v>
      </c>
      <c r="L27" s="117"/>
      <c r="N27" s="82"/>
    </row>
    <row r="28" spans="1:14" ht="12.75">
      <c r="A28" s="14">
        <f t="shared" si="3"/>
        <v>43359</v>
      </c>
      <c r="B28" s="13" t="str">
        <f>VLOOKUP(WEEKDAY(A28,1),גיליון1!$A$3:$B$9,2,0)</f>
        <v>Sunday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4">
        <f t="shared" si="3"/>
        <v>43360</v>
      </c>
      <c r="B29" s="13" t="str">
        <f>VLOOKUP(WEEKDAY(A29,1),גיליון1!$A$3:$B$9,2,0)</f>
        <v>Monday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/>
      <c r="N29" s="82"/>
    </row>
    <row r="30" spans="1:14" ht="12.75">
      <c r="A30" s="14">
        <f t="shared" si="3"/>
        <v>43361</v>
      </c>
      <c r="B30" s="13" t="str">
        <f>VLOOKUP(WEEKDAY(A30,1),גיליון1!$A$3:$B$9,2,0)</f>
        <v>Tuesday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 t="s">
        <v>70</v>
      </c>
      <c r="N30" s="82"/>
    </row>
    <row r="31" spans="1:14" ht="12.75">
      <c r="A31" s="14">
        <f t="shared" si="3"/>
        <v>43362</v>
      </c>
      <c r="B31" s="13" t="str">
        <f>VLOOKUP(WEEKDAY(A31,1),גיליון1!$A$3:$B$9,2,0)</f>
        <v>Wednesday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 t="s">
        <v>71</v>
      </c>
      <c r="N31" s="82"/>
    </row>
    <row r="32" spans="1:14" ht="12.75">
      <c r="A32" s="14">
        <f t="shared" si="3"/>
        <v>43363</v>
      </c>
      <c r="B32" s="13" t="str">
        <f>VLOOKUP(WEEKDAY(A32,1),גיליון1!$A$3:$B$9,2,0)</f>
        <v>Thursday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 t="s">
        <v>73</v>
      </c>
      <c r="N32" s="82"/>
    </row>
    <row r="33" spans="1:14" ht="12.75">
      <c r="A33" s="112">
        <f t="shared" si="3"/>
        <v>43364</v>
      </c>
      <c r="B33" s="113" t="str">
        <f>VLOOKUP(WEEKDAY(A33,1),גיליון1!$A$3:$B$9,2,0)</f>
        <v>Friday</v>
      </c>
      <c r="C33" s="52"/>
      <c r="D33" s="53"/>
      <c r="E33" s="54"/>
      <c r="F33" s="55"/>
      <c r="G33" s="114">
        <f t="shared" si="2"/>
        <v>0</v>
      </c>
      <c r="H33" s="57"/>
      <c r="I33" s="115">
        <f t="shared" si="0"/>
        <v>0</v>
      </c>
      <c r="J33" s="57"/>
      <c r="K33" s="116">
        <f t="shared" si="1"/>
        <v>0</v>
      </c>
      <c r="L33" s="117"/>
      <c r="N33" s="82"/>
    </row>
    <row r="34" spans="1:14" ht="12.75">
      <c r="A34" s="112">
        <f t="shared" si="3"/>
        <v>43365</v>
      </c>
      <c r="B34" s="113" t="str">
        <f>VLOOKUP(WEEKDAY(A34,1),גיליון1!$A$3:$B$9,2,0)</f>
        <v>Saturday</v>
      </c>
      <c r="C34" s="52"/>
      <c r="D34" s="53"/>
      <c r="E34" s="54"/>
      <c r="F34" s="55"/>
      <c r="G34" s="114">
        <f t="shared" si="2"/>
        <v>0</v>
      </c>
      <c r="H34" s="57"/>
      <c r="I34" s="115">
        <f t="shared" si="0"/>
        <v>0</v>
      </c>
      <c r="J34" s="57"/>
      <c r="K34" s="116">
        <f t="shared" si="1"/>
        <v>0</v>
      </c>
      <c r="L34" s="117"/>
      <c r="N34" s="82"/>
    </row>
    <row r="35" spans="1:14" ht="12.75">
      <c r="A35" s="14">
        <f t="shared" si="3"/>
        <v>43366</v>
      </c>
      <c r="B35" s="13" t="str">
        <f>VLOOKUP(WEEKDAY(A35,1),גיליון1!$A$3:$B$9,2,0)</f>
        <v>Sunday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 t="s">
        <v>59</v>
      </c>
      <c r="N35" s="82"/>
    </row>
    <row r="36" spans="1:14" ht="12.75">
      <c r="A36" s="14">
        <f t="shared" si="3"/>
        <v>43367</v>
      </c>
      <c r="B36" s="13" t="str">
        <f>VLOOKUP(WEEKDAY(A36,1),גיליון1!$A$3:$B$9,2,0)</f>
        <v>Monday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 t="s">
        <v>27</v>
      </c>
      <c r="N36" s="82"/>
    </row>
    <row r="37" spans="1:14" ht="12.75">
      <c r="A37" s="14">
        <f t="shared" si="3"/>
        <v>43368</v>
      </c>
      <c r="B37" s="13" t="str">
        <f>VLOOKUP(WEEKDAY(A37,1),גיליון1!$A$3:$B$9,2,0)</f>
        <v>Tuesday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 t="s">
        <v>72</v>
      </c>
      <c r="N37" s="82"/>
    </row>
    <row r="38" spans="1:14" ht="12.75">
      <c r="A38" s="14">
        <f t="shared" si="3"/>
        <v>43369</v>
      </c>
      <c r="B38" s="13" t="str">
        <f>VLOOKUP(WEEKDAY(A38,1),גיליון1!$A$3:$B$9,2,0)</f>
        <v>Wednesday</v>
      </c>
      <c r="C38" s="52"/>
      <c r="D38" s="53"/>
      <c r="E38" s="54"/>
      <c r="F38" s="55"/>
      <c r="G38" s="73">
        <f t="shared" si="2"/>
        <v>0</v>
      </c>
      <c r="H38" s="56"/>
      <c r="I38" s="5">
        <f>+H38+G38</f>
        <v>0</v>
      </c>
      <c r="J38" s="57"/>
      <c r="K38" s="7">
        <f t="shared" si="1"/>
        <v>0</v>
      </c>
      <c r="L38" s="93" t="s">
        <v>72</v>
      </c>
      <c r="N38" s="82"/>
    </row>
    <row r="39" spans="1:14" ht="12.75">
      <c r="A39" s="14">
        <f t="shared" si="3"/>
        <v>43370</v>
      </c>
      <c r="B39" s="13" t="str">
        <f>VLOOKUP(WEEKDAY(A39,1),גיליון1!$A$3:$B$9,2,0)</f>
        <v>Thursday</v>
      </c>
      <c r="C39" s="52"/>
      <c r="D39" s="53"/>
      <c r="E39" s="54"/>
      <c r="F39" s="55"/>
      <c r="G39" s="73">
        <f t="shared" si="2"/>
        <v>0</v>
      </c>
      <c r="H39" s="56"/>
      <c r="I39" s="5">
        <f>+H39+G39</f>
        <v>0</v>
      </c>
      <c r="J39" s="57"/>
      <c r="K39" s="7">
        <f t="shared" si="1"/>
        <v>0</v>
      </c>
      <c r="L39" s="93" t="s">
        <v>72</v>
      </c>
      <c r="N39" s="82"/>
    </row>
    <row r="40" spans="1:14" ht="12.75">
      <c r="A40" s="112">
        <f t="shared" si="3"/>
        <v>43371</v>
      </c>
      <c r="B40" s="113" t="str">
        <f>VLOOKUP(WEEKDAY(A40,1),גיליון1!$A$3:$B$9,2,0)</f>
        <v>Friday</v>
      </c>
      <c r="C40" s="52"/>
      <c r="D40" s="53"/>
      <c r="E40" s="54"/>
      <c r="F40" s="55"/>
      <c r="G40" s="114">
        <f t="shared" si="2"/>
        <v>0</v>
      </c>
      <c r="H40" s="57"/>
      <c r="I40" s="115">
        <f>+H40+G40</f>
        <v>0</v>
      </c>
      <c r="J40" s="57"/>
      <c r="K40" s="116">
        <f t="shared" si="1"/>
        <v>0</v>
      </c>
      <c r="L40" s="117" t="s">
        <v>27</v>
      </c>
      <c r="N40" s="82"/>
    </row>
    <row r="41" spans="1:14" ht="12.75">
      <c r="A41" s="112">
        <f t="shared" si="3"/>
        <v>43372</v>
      </c>
      <c r="B41" s="113" t="str">
        <f>VLOOKUP(WEEKDAY(A41,1),גיליון1!$A$3:$B$9,2,0)</f>
        <v>Saturday</v>
      </c>
      <c r="C41" s="52"/>
      <c r="D41" s="53"/>
      <c r="E41" s="54"/>
      <c r="F41" s="55"/>
      <c r="G41" s="114">
        <f t="shared" si="2"/>
        <v>0</v>
      </c>
      <c r="H41" s="57"/>
      <c r="I41" s="115">
        <f t="shared" si="0"/>
        <v>0</v>
      </c>
      <c r="J41" s="57"/>
      <c r="K41" s="116">
        <f t="shared" si="1"/>
        <v>0</v>
      </c>
      <c r="L41" s="117" t="s">
        <v>27</v>
      </c>
      <c r="N41" s="82"/>
    </row>
    <row r="42" spans="1:14" ht="12.75">
      <c r="A42" s="14">
        <f t="shared" si="3"/>
        <v>43373</v>
      </c>
      <c r="B42" s="13" t="str">
        <f>VLOOKUP(WEEKDAY(A42,1),גיליון1!$A$3:$B$9,2,0)</f>
        <v>Sunday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 t="s">
        <v>74</v>
      </c>
      <c r="N42" s="82"/>
    </row>
    <row r="43" spans="1:14" ht="13.5" thickBot="1">
      <c r="A43" s="14"/>
      <c r="B43" s="13"/>
      <c r="C43" s="52"/>
      <c r="D43" s="53"/>
      <c r="E43" s="54"/>
      <c r="F43" s="55"/>
      <c r="G43" s="73"/>
      <c r="H43" s="56"/>
      <c r="I43" s="5"/>
      <c r="J43" s="57"/>
      <c r="K43" s="7"/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L25" sqref="L25"/>
    </sheetView>
  </sheetViews>
  <sheetFormatPr defaultColWidth="9.140625" defaultRowHeight="12.75"/>
  <cols>
    <col min="1" max="1" width="13.00390625" style="15" customWidth="1"/>
    <col min="2" max="2" width="19.281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140625" style="15" customWidth="1"/>
    <col min="10" max="10" width="11.57421875" style="15" customWidth="1"/>
    <col min="11" max="11" width="15.421875" style="15" customWidth="1"/>
    <col min="12" max="12" width="10.421875" style="15" customWidth="1"/>
    <col min="13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43009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2" ht="12.75">
      <c r="A13" s="14">
        <v>43009</v>
      </c>
      <c r="B13" s="13" t="str">
        <f>VLOOKUP(WEEKDAY(A13,1),גיליון1!$A$3:$B$9,2,0)</f>
        <v>Sunday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/>
    </row>
    <row r="14" spans="1:12" ht="12.75">
      <c r="A14" s="14">
        <f>+A13+1</f>
        <v>43010</v>
      </c>
      <c r="B14" s="13" t="str">
        <f>VLOOKUP(WEEKDAY(A14,1),גיליון1!$A$3:$B$9,2,0)</f>
        <v>Monday</v>
      </c>
      <c r="C14" s="52"/>
      <c r="D14" s="53"/>
      <c r="E14" s="54"/>
      <c r="F14" s="55"/>
      <c r="G14" s="73">
        <f aca="true" t="shared" si="2" ref="G14:G43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</row>
    <row r="15" spans="1:12" ht="12.75">
      <c r="A15" s="14">
        <f aca="true" t="shared" si="3" ref="A15:A42">+A14+1</f>
        <v>43011</v>
      </c>
      <c r="B15" s="13" t="str">
        <f>VLOOKUP(WEEKDAY(A15,1),גיליון1!$A$3:$B$9,2,0)</f>
        <v>Tuesday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</row>
    <row r="16" spans="1:12" ht="12.75">
      <c r="A16" s="14">
        <f t="shared" si="3"/>
        <v>43012</v>
      </c>
      <c r="B16" s="13" t="str">
        <f>VLOOKUP(WEEKDAY(A16,1),גיליון1!$A$3:$B$9,2,0)</f>
        <v>Wednesday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 t="s">
        <v>59</v>
      </c>
    </row>
    <row r="17" spans="1:12" ht="12.75">
      <c r="A17" s="14">
        <f t="shared" si="3"/>
        <v>43013</v>
      </c>
      <c r="B17" s="13" t="str">
        <f>VLOOKUP(WEEKDAY(A17,1),גיליון1!$A$3:$B$9,2,0)</f>
        <v>Thursday</v>
      </c>
      <c r="C17" s="52"/>
      <c r="D17" s="53"/>
      <c r="E17" s="54"/>
      <c r="F17" s="55"/>
      <c r="G17" s="73">
        <f t="shared" si="2"/>
        <v>0</v>
      </c>
      <c r="H17" s="57"/>
      <c r="I17" s="5">
        <f t="shared" si="0"/>
        <v>0</v>
      </c>
      <c r="J17" s="57"/>
      <c r="K17" s="7">
        <f t="shared" si="1"/>
        <v>0</v>
      </c>
      <c r="L17" s="93" t="s">
        <v>27</v>
      </c>
    </row>
    <row r="18" spans="1:12" ht="12.75">
      <c r="A18" s="112">
        <f t="shared" si="3"/>
        <v>43014</v>
      </c>
      <c r="B18" s="113" t="str">
        <f>VLOOKUP(WEEKDAY(A18,1),גיליון1!$A$3:$B$9,2,0)</f>
        <v>Friday</v>
      </c>
      <c r="C18" s="52"/>
      <c r="D18" s="53"/>
      <c r="E18" s="54"/>
      <c r="F18" s="55"/>
      <c r="G18" s="114">
        <f t="shared" si="2"/>
        <v>0</v>
      </c>
      <c r="H18" s="57"/>
      <c r="I18" s="115">
        <f t="shared" si="0"/>
        <v>0</v>
      </c>
      <c r="J18" s="57"/>
      <c r="K18" s="116">
        <f t="shared" si="1"/>
        <v>0</v>
      </c>
      <c r="L18" s="117" t="s">
        <v>27</v>
      </c>
    </row>
    <row r="19" spans="1:12" ht="12.75">
      <c r="A19" s="112">
        <f t="shared" si="3"/>
        <v>43015</v>
      </c>
      <c r="B19" s="113" t="str">
        <f>VLOOKUP(WEEKDAY(A19,1),גיליון1!$A$3:$B$9,2,0)</f>
        <v>Saturday</v>
      </c>
      <c r="C19" s="52"/>
      <c r="D19" s="53"/>
      <c r="E19" s="54"/>
      <c r="F19" s="55"/>
      <c r="G19" s="114">
        <f t="shared" si="2"/>
        <v>0</v>
      </c>
      <c r="H19" s="57"/>
      <c r="I19" s="115">
        <f t="shared" si="0"/>
        <v>0</v>
      </c>
      <c r="J19" s="57"/>
      <c r="K19" s="116">
        <f t="shared" si="1"/>
        <v>0</v>
      </c>
      <c r="L19" s="117" t="s">
        <v>27</v>
      </c>
    </row>
    <row r="20" spans="1:12" ht="12.75">
      <c r="A20" s="14">
        <f t="shared" si="3"/>
        <v>43016</v>
      </c>
      <c r="B20" s="13" t="str">
        <f>VLOOKUP(WEEKDAY(A20,1),גיליון1!$A$3:$B$9,2,0)</f>
        <v>Sunday</v>
      </c>
      <c r="C20" s="52"/>
      <c r="D20" s="53"/>
      <c r="E20" s="54"/>
      <c r="F20" s="55"/>
      <c r="G20" s="73">
        <f t="shared" si="2"/>
        <v>0</v>
      </c>
      <c r="H20" s="57"/>
      <c r="I20" s="5">
        <f t="shared" si="0"/>
        <v>0</v>
      </c>
      <c r="J20" s="57"/>
      <c r="K20" s="7">
        <f t="shared" si="1"/>
        <v>0</v>
      </c>
      <c r="L20" s="108" t="s">
        <v>60</v>
      </c>
    </row>
    <row r="21" spans="1:12" ht="12.75">
      <c r="A21" s="14">
        <f t="shared" si="3"/>
        <v>43017</v>
      </c>
      <c r="B21" s="13" t="str">
        <f>VLOOKUP(WEEKDAY(A21,1),גיליון1!$A$3:$B$9,2,0)</f>
        <v>Monday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108" t="s">
        <v>60</v>
      </c>
    </row>
    <row r="22" spans="1:12" ht="12.75">
      <c r="A22" s="14">
        <f t="shared" si="3"/>
        <v>43018</v>
      </c>
      <c r="B22" s="13" t="str">
        <f>VLOOKUP(WEEKDAY(A22,1),גיליון1!$A$3:$B$9,2,0)</f>
        <v>Tuesday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108" t="s">
        <v>60</v>
      </c>
    </row>
    <row r="23" spans="1:12" ht="12.75">
      <c r="A23" s="14">
        <f t="shared" si="3"/>
        <v>43019</v>
      </c>
      <c r="B23" s="13" t="str">
        <f>VLOOKUP(WEEKDAY(A23,1),גיליון1!$A$3:$B$9,2,0)</f>
        <v>Wednesday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 t="s">
        <v>59</v>
      </c>
    </row>
    <row r="24" spans="1:12" ht="12.75">
      <c r="A24" s="14">
        <f t="shared" si="3"/>
        <v>43020</v>
      </c>
      <c r="B24" s="13" t="str">
        <f>VLOOKUP(WEEKDAY(A24,1),גיליון1!$A$3:$B$9,2,0)</f>
        <v>Thursday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 t="s">
        <v>27</v>
      </c>
    </row>
    <row r="25" spans="1:12" ht="12.75">
      <c r="A25" s="112">
        <f t="shared" si="3"/>
        <v>43021</v>
      </c>
      <c r="B25" s="113" t="str">
        <f>VLOOKUP(WEEKDAY(A25,1),גיליון1!$A$3:$B$9,2,0)</f>
        <v>Friday</v>
      </c>
      <c r="C25" s="52"/>
      <c r="D25" s="53"/>
      <c r="E25" s="54"/>
      <c r="F25" s="55"/>
      <c r="G25" s="114">
        <f t="shared" si="2"/>
        <v>0</v>
      </c>
      <c r="H25" s="57"/>
      <c r="I25" s="115">
        <f t="shared" si="0"/>
        <v>0</v>
      </c>
      <c r="J25" s="57"/>
      <c r="K25" s="116">
        <f t="shared" si="1"/>
        <v>0</v>
      </c>
      <c r="L25" s="117"/>
    </row>
    <row r="26" spans="1:12" ht="12.75">
      <c r="A26" s="112">
        <f t="shared" si="3"/>
        <v>43022</v>
      </c>
      <c r="B26" s="113" t="str">
        <f>VLOOKUP(WEEKDAY(A26,1),גיליון1!$A$3:$B$9,2,0)</f>
        <v>Saturday</v>
      </c>
      <c r="C26" s="52"/>
      <c r="D26" s="53"/>
      <c r="E26" s="54"/>
      <c r="F26" s="55"/>
      <c r="G26" s="114">
        <f t="shared" si="2"/>
        <v>0</v>
      </c>
      <c r="H26" s="57"/>
      <c r="I26" s="115">
        <f t="shared" si="0"/>
        <v>0</v>
      </c>
      <c r="J26" s="57"/>
      <c r="K26" s="116">
        <f t="shared" si="1"/>
        <v>0</v>
      </c>
      <c r="L26" s="117"/>
    </row>
    <row r="27" spans="1:12" ht="12.75">
      <c r="A27" s="14">
        <f t="shared" si="3"/>
        <v>43023</v>
      </c>
      <c r="B27" s="13" t="str">
        <f>VLOOKUP(WEEKDAY(A27,1),גיליון1!$A$3:$B$9,2,0)</f>
        <v>Sunday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</row>
    <row r="28" spans="1:12" ht="12.75">
      <c r="A28" s="14">
        <f t="shared" si="3"/>
        <v>43024</v>
      </c>
      <c r="B28" s="13" t="str">
        <f>VLOOKUP(WEEKDAY(A28,1),גיליון1!$A$3:$B$9,2,0)</f>
        <v>Monday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</row>
    <row r="29" spans="1:12" ht="12.75">
      <c r="A29" s="14">
        <f t="shared" si="3"/>
        <v>43025</v>
      </c>
      <c r="B29" s="13" t="str">
        <f>VLOOKUP(WEEKDAY(A29,1),גיליון1!$A$3:$B$9,2,0)</f>
        <v>Tuesday</v>
      </c>
      <c r="C29" s="52"/>
      <c r="D29" s="53"/>
      <c r="E29" s="54"/>
      <c r="F29" s="55"/>
      <c r="G29" s="73">
        <f>SUM(C29:F29)</f>
        <v>0</v>
      </c>
      <c r="H29" s="56"/>
      <c r="I29" s="5">
        <f t="shared" si="0"/>
        <v>0</v>
      </c>
      <c r="J29" s="57"/>
      <c r="K29" s="7">
        <f t="shared" si="1"/>
        <v>0</v>
      </c>
      <c r="L29" s="93"/>
    </row>
    <row r="30" spans="1:12" ht="12.75">
      <c r="A30" s="14">
        <f t="shared" si="3"/>
        <v>43026</v>
      </c>
      <c r="B30" s="13" t="str">
        <f>VLOOKUP(WEEKDAY(A30,1),גיליון1!$A$3:$B$9,2,0)</f>
        <v>Wednesday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</row>
    <row r="31" spans="1:12" ht="12.75">
      <c r="A31" s="14">
        <f t="shared" si="3"/>
        <v>43027</v>
      </c>
      <c r="B31" s="13" t="str">
        <f>VLOOKUP(WEEKDAY(A31,1),גיליון1!$A$3:$B$9,2,0)</f>
        <v>Thursday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</row>
    <row r="32" spans="1:12" ht="12.75">
      <c r="A32" s="112">
        <f t="shared" si="3"/>
        <v>43028</v>
      </c>
      <c r="B32" s="113" t="str">
        <f>VLOOKUP(WEEKDAY(A32,1),גיליון1!$A$3:$B$9,2,0)</f>
        <v>Friday</v>
      </c>
      <c r="C32" s="52"/>
      <c r="D32" s="53"/>
      <c r="E32" s="54"/>
      <c r="F32" s="55"/>
      <c r="G32" s="114">
        <f t="shared" si="2"/>
        <v>0</v>
      </c>
      <c r="H32" s="57"/>
      <c r="I32" s="115">
        <f t="shared" si="0"/>
        <v>0</v>
      </c>
      <c r="J32" s="57"/>
      <c r="K32" s="116">
        <f t="shared" si="1"/>
        <v>0</v>
      </c>
      <c r="L32" s="117"/>
    </row>
    <row r="33" spans="1:12" ht="12.75">
      <c r="A33" s="112">
        <f t="shared" si="3"/>
        <v>43029</v>
      </c>
      <c r="B33" s="113" t="str">
        <f>VLOOKUP(WEEKDAY(A33,1),גיליון1!$A$3:$B$9,2,0)</f>
        <v>Saturday</v>
      </c>
      <c r="C33" s="52"/>
      <c r="D33" s="53"/>
      <c r="E33" s="54"/>
      <c r="F33" s="55"/>
      <c r="G33" s="114">
        <f t="shared" si="2"/>
        <v>0</v>
      </c>
      <c r="H33" s="57"/>
      <c r="I33" s="115">
        <f t="shared" si="0"/>
        <v>0</v>
      </c>
      <c r="J33" s="57"/>
      <c r="K33" s="116">
        <f t="shared" si="1"/>
        <v>0</v>
      </c>
      <c r="L33" s="117"/>
    </row>
    <row r="34" spans="1:12" ht="12.75">
      <c r="A34" s="14">
        <f t="shared" si="3"/>
        <v>43030</v>
      </c>
      <c r="B34" s="13" t="str">
        <f>VLOOKUP(WEEKDAY(A34,1),גיליון1!$A$3:$B$9,2,0)</f>
        <v>Sunday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</row>
    <row r="35" spans="1:12" ht="12.75">
      <c r="A35" s="14">
        <f t="shared" si="3"/>
        <v>43031</v>
      </c>
      <c r="B35" s="13" t="str">
        <f>VLOOKUP(WEEKDAY(A35,1),גיליון1!$A$3:$B$9,2,0)</f>
        <v>Monday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</row>
    <row r="36" spans="1:12" ht="12.75">
      <c r="A36" s="14">
        <f t="shared" si="3"/>
        <v>43032</v>
      </c>
      <c r="B36" s="13" t="str">
        <f>VLOOKUP(WEEKDAY(A36,1),גיליון1!$A$3:$B$9,2,0)</f>
        <v>Tuesday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</row>
    <row r="37" spans="1:12" ht="12.75">
      <c r="A37" s="14">
        <f t="shared" si="3"/>
        <v>43033</v>
      </c>
      <c r="B37" s="13" t="str">
        <f>VLOOKUP(WEEKDAY(A37,1),גיליון1!$A$3:$B$9,2,0)</f>
        <v>Wednesday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</row>
    <row r="38" spans="1:12" ht="12.75">
      <c r="A38" s="14">
        <f t="shared" si="3"/>
        <v>43034</v>
      </c>
      <c r="B38" s="13" t="str">
        <f>VLOOKUP(WEEKDAY(A38,1),גיליון1!$A$3:$B$9,2,0)</f>
        <v>Thursday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</row>
    <row r="39" spans="1:12" ht="12.75">
      <c r="A39" s="112">
        <f t="shared" si="3"/>
        <v>43035</v>
      </c>
      <c r="B39" s="113" t="str">
        <f>VLOOKUP(WEEKDAY(A39,1),גיליון1!$A$3:$B$9,2,0)</f>
        <v>Friday</v>
      </c>
      <c r="C39" s="52"/>
      <c r="D39" s="53"/>
      <c r="E39" s="54"/>
      <c r="F39" s="55"/>
      <c r="G39" s="114">
        <f t="shared" si="2"/>
        <v>0</v>
      </c>
      <c r="H39" s="57"/>
      <c r="I39" s="115">
        <f t="shared" si="0"/>
        <v>0</v>
      </c>
      <c r="J39" s="57"/>
      <c r="K39" s="116">
        <f t="shared" si="1"/>
        <v>0</v>
      </c>
      <c r="L39" s="117"/>
    </row>
    <row r="40" spans="1:12" ht="12.75">
      <c r="A40" s="112">
        <f t="shared" si="3"/>
        <v>43036</v>
      </c>
      <c r="B40" s="113" t="str">
        <f>VLOOKUP(WEEKDAY(A40,1),גיליון1!$A$3:$B$9,2,0)</f>
        <v>Saturday</v>
      </c>
      <c r="C40" s="52"/>
      <c r="D40" s="53"/>
      <c r="E40" s="54"/>
      <c r="F40" s="55"/>
      <c r="G40" s="114">
        <f t="shared" si="2"/>
        <v>0</v>
      </c>
      <c r="H40" s="57"/>
      <c r="I40" s="115">
        <f t="shared" si="0"/>
        <v>0</v>
      </c>
      <c r="J40" s="57"/>
      <c r="K40" s="116">
        <f t="shared" si="1"/>
        <v>0</v>
      </c>
      <c r="L40" s="117"/>
    </row>
    <row r="41" spans="1:12" ht="12.75">
      <c r="A41" s="14">
        <f t="shared" si="3"/>
        <v>43037</v>
      </c>
      <c r="B41" s="13" t="str">
        <f>VLOOKUP(WEEKDAY(A41,1),גיליון1!$A$3:$B$9,2,0)</f>
        <v>Sunday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</row>
    <row r="42" spans="1:12" ht="12.75">
      <c r="A42" s="14">
        <f t="shared" si="3"/>
        <v>43038</v>
      </c>
      <c r="B42" s="13" t="str">
        <f>VLOOKUP(WEEKDAY(A42,1),גיליון1!$A$3:$B$9,2,0)</f>
        <v>Monday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</row>
    <row r="43" spans="1:12" ht="13.5" thickBot="1">
      <c r="A43" s="14">
        <f>+A42+1</f>
        <v>43039</v>
      </c>
      <c r="B43" s="13" t="str">
        <f>VLOOKUP(WEEKDAY(A43,1),גיליון1!$A$3:$B$9,2,0)</f>
        <v>Tuesday</v>
      </c>
      <c r="C43" s="52"/>
      <c r="D43" s="53"/>
      <c r="E43" s="54"/>
      <c r="F43" s="55"/>
      <c r="G43" s="73">
        <f t="shared" si="2"/>
        <v>0</v>
      </c>
      <c r="H43" s="56"/>
      <c r="I43" s="5">
        <f t="shared" si="0"/>
        <v>0</v>
      </c>
      <c r="J43" s="57"/>
      <c r="K43" s="7">
        <f t="shared" si="1"/>
        <v>0</v>
      </c>
      <c r="L43" s="93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7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  <mergeCell ref="C56:D56"/>
    <mergeCell ref="A46:L46"/>
    <mergeCell ref="J10:J12"/>
    <mergeCell ref="A45:L45"/>
    <mergeCell ref="C49:D49"/>
    <mergeCell ref="C8:G8"/>
    <mergeCell ref="A44:B44"/>
    <mergeCell ref="K8:K12"/>
    <mergeCell ref="C54:D54"/>
    <mergeCell ref="G9:G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0">
      <selection activeCell="C36" sqref="C36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0039062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43040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43040</v>
      </c>
      <c r="B13" s="13" t="str">
        <f>VLOOKUP(WEEKDAY(A13,1),גיליון1!$A$3:$B$9,2,0)</f>
        <v>Wednesday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2">+H13+G13</f>
        <v>0</v>
      </c>
      <c r="J13" s="57"/>
      <c r="K13" s="7">
        <f aca="true" t="shared" si="1" ref="K13:K42">+J13+I13</f>
        <v>0</v>
      </c>
      <c r="L13" s="93"/>
      <c r="N13" s="82"/>
    </row>
    <row r="14" spans="1:14" ht="12.75">
      <c r="A14" s="14">
        <f>+A13+1</f>
        <v>43041</v>
      </c>
      <c r="B14" s="13" t="str">
        <f>VLOOKUP(WEEKDAY(A14,1),גיליון1!$A$3:$B$9,2,0)</f>
        <v>Thursday</v>
      </c>
      <c r="C14" s="52"/>
      <c r="D14" s="53"/>
      <c r="E14" s="54"/>
      <c r="F14" s="55"/>
      <c r="G14" s="73">
        <f aca="true" t="shared" si="2" ref="G14:G42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12">
        <f aca="true" t="shared" si="3" ref="A15:A42">+A14+1</f>
        <v>43042</v>
      </c>
      <c r="B15" s="113" t="str">
        <f>VLOOKUP(WEEKDAY(A15,1),גיליון1!$A$3:$B$9,2,0)</f>
        <v>Friday</v>
      </c>
      <c r="C15" s="52"/>
      <c r="D15" s="53"/>
      <c r="E15" s="54"/>
      <c r="F15" s="55"/>
      <c r="G15" s="114">
        <f t="shared" si="2"/>
        <v>0</v>
      </c>
      <c r="H15" s="57"/>
      <c r="I15" s="115">
        <f t="shared" si="0"/>
        <v>0</v>
      </c>
      <c r="J15" s="57"/>
      <c r="K15" s="116">
        <f t="shared" si="1"/>
        <v>0</v>
      </c>
      <c r="L15" s="117"/>
      <c r="N15" s="82"/>
    </row>
    <row r="16" spans="1:14" ht="12.75">
      <c r="A16" s="112">
        <f t="shared" si="3"/>
        <v>43043</v>
      </c>
      <c r="B16" s="113" t="str">
        <f>VLOOKUP(WEEKDAY(A16,1),גיליון1!$A$3:$B$9,2,0)</f>
        <v>Saturday</v>
      </c>
      <c r="C16" s="52"/>
      <c r="D16" s="53"/>
      <c r="E16" s="54"/>
      <c r="F16" s="55"/>
      <c r="G16" s="114">
        <f t="shared" si="2"/>
        <v>0</v>
      </c>
      <c r="H16" s="57"/>
      <c r="I16" s="115">
        <f t="shared" si="0"/>
        <v>0</v>
      </c>
      <c r="J16" s="57"/>
      <c r="K16" s="116">
        <f t="shared" si="1"/>
        <v>0</v>
      </c>
      <c r="L16" s="117"/>
      <c r="N16" s="82"/>
    </row>
    <row r="17" spans="1:14" ht="12.75">
      <c r="A17" s="14">
        <f t="shared" si="3"/>
        <v>43044</v>
      </c>
      <c r="B17" s="13" t="str">
        <f>VLOOKUP(WEEKDAY(A17,1),גיליון1!$A$3:$B$9,2,0)</f>
        <v>Sunday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43045</v>
      </c>
      <c r="B18" s="13" t="str">
        <f>VLOOKUP(WEEKDAY(A18,1),גיליון1!$A$3:$B$9,2,0)</f>
        <v>Monday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43046</v>
      </c>
      <c r="B19" s="13" t="str">
        <f>VLOOKUP(WEEKDAY(A19,1),גיליון1!$A$3:$B$9,2,0)</f>
        <v>Tuesday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43047</v>
      </c>
      <c r="B20" s="13" t="str">
        <f>VLOOKUP(WEEKDAY(A20,1),גיליון1!$A$3:$B$9,2,0)</f>
        <v>Wednesday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43048</v>
      </c>
      <c r="B21" s="13" t="str">
        <f>VLOOKUP(WEEKDAY(A21,1),גיליון1!$A$3:$B$9,2,0)</f>
        <v>Thursday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12">
        <f t="shared" si="3"/>
        <v>43049</v>
      </c>
      <c r="B22" s="113" t="str">
        <f>VLOOKUP(WEEKDAY(A22,1),גיליון1!$A$3:$B$9,2,0)</f>
        <v>Friday</v>
      </c>
      <c r="C22" s="52"/>
      <c r="D22" s="53"/>
      <c r="E22" s="54"/>
      <c r="F22" s="55"/>
      <c r="G22" s="114">
        <f t="shared" si="2"/>
        <v>0</v>
      </c>
      <c r="H22" s="57"/>
      <c r="I22" s="115">
        <f t="shared" si="0"/>
        <v>0</v>
      </c>
      <c r="J22" s="57"/>
      <c r="K22" s="116">
        <f t="shared" si="1"/>
        <v>0</v>
      </c>
      <c r="L22" s="117"/>
      <c r="N22" s="82"/>
    </row>
    <row r="23" spans="1:14" ht="12.75">
      <c r="A23" s="112">
        <f t="shared" si="3"/>
        <v>43050</v>
      </c>
      <c r="B23" s="113" t="str">
        <f>VLOOKUP(WEEKDAY(A23,1),גיליון1!$A$3:$B$9,2,0)</f>
        <v>Saturday</v>
      </c>
      <c r="C23" s="52"/>
      <c r="D23" s="53"/>
      <c r="E23" s="54"/>
      <c r="F23" s="55"/>
      <c r="G23" s="114">
        <f t="shared" si="2"/>
        <v>0</v>
      </c>
      <c r="H23" s="57"/>
      <c r="I23" s="115">
        <f t="shared" si="0"/>
        <v>0</v>
      </c>
      <c r="J23" s="57"/>
      <c r="K23" s="116">
        <f t="shared" si="1"/>
        <v>0</v>
      </c>
      <c r="L23" s="117"/>
      <c r="N23" s="82"/>
    </row>
    <row r="24" spans="1:14" ht="12.75">
      <c r="A24" s="14">
        <f t="shared" si="3"/>
        <v>43051</v>
      </c>
      <c r="B24" s="13" t="str">
        <f>VLOOKUP(WEEKDAY(A24,1),גיליון1!$A$3:$B$9,2,0)</f>
        <v>Sunday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43052</v>
      </c>
      <c r="B25" s="13" t="str">
        <f>VLOOKUP(WEEKDAY(A25,1),גיליון1!$A$3:$B$9,2,0)</f>
        <v>Monday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43053</v>
      </c>
      <c r="B26" s="13" t="str">
        <f>VLOOKUP(WEEKDAY(A26,1),גיליון1!$A$3:$B$9,2,0)</f>
        <v>Tuesday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43054</v>
      </c>
      <c r="B27" s="13" t="str">
        <f>VLOOKUP(WEEKDAY(A27,1),גיליון1!$A$3:$B$9,2,0)</f>
        <v>Wednesday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43055</v>
      </c>
      <c r="B28" s="13" t="str">
        <f>VLOOKUP(WEEKDAY(A28,1),גיליון1!$A$3:$B$9,2,0)</f>
        <v>Thursday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12">
        <f t="shared" si="3"/>
        <v>43056</v>
      </c>
      <c r="B29" s="113" t="str">
        <f>VLOOKUP(WEEKDAY(A29,1),גיליון1!$A$3:$B$9,2,0)</f>
        <v>Friday</v>
      </c>
      <c r="C29" s="52"/>
      <c r="D29" s="53"/>
      <c r="E29" s="54"/>
      <c r="F29" s="55"/>
      <c r="G29" s="114">
        <f t="shared" si="2"/>
        <v>0</v>
      </c>
      <c r="H29" s="57"/>
      <c r="I29" s="115">
        <f t="shared" si="0"/>
        <v>0</v>
      </c>
      <c r="J29" s="57"/>
      <c r="K29" s="116">
        <f t="shared" si="1"/>
        <v>0</v>
      </c>
      <c r="L29" s="117"/>
      <c r="N29" s="82"/>
    </row>
    <row r="30" spans="1:14" ht="12.75">
      <c r="A30" s="112">
        <f t="shared" si="3"/>
        <v>43057</v>
      </c>
      <c r="B30" s="113" t="str">
        <f>VLOOKUP(WEEKDAY(A30,1),גיליון1!$A$3:$B$9,2,0)</f>
        <v>Saturday</v>
      </c>
      <c r="C30" s="52"/>
      <c r="D30" s="53"/>
      <c r="E30" s="54"/>
      <c r="F30" s="55"/>
      <c r="G30" s="114">
        <f t="shared" si="2"/>
        <v>0</v>
      </c>
      <c r="H30" s="57"/>
      <c r="I30" s="115">
        <f t="shared" si="0"/>
        <v>0</v>
      </c>
      <c r="J30" s="57"/>
      <c r="K30" s="116">
        <f t="shared" si="1"/>
        <v>0</v>
      </c>
      <c r="L30" s="117"/>
      <c r="N30" s="82"/>
    </row>
    <row r="31" spans="1:14" ht="12.75">
      <c r="A31" s="14">
        <f t="shared" si="3"/>
        <v>43058</v>
      </c>
      <c r="B31" s="13" t="str">
        <f>VLOOKUP(WEEKDAY(A31,1),גיליון1!$A$3:$B$9,2,0)</f>
        <v>Sunday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4">
        <f t="shared" si="3"/>
        <v>43059</v>
      </c>
      <c r="B32" s="13" t="str">
        <f>VLOOKUP(WEEKDAY(A32,1),גיליון1!$A$3:$B$9,2,0)</f>
        <v>Monday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/>
      <c r="N32" s="82"/>
    </row>
    <row r="33" spans="1:14" ht="12.75">
      <c r="A33" s="14">
        <f t="shared" si="3"/>
        <v>43060</v>
      </c>
      <c r="B33" s="13" t="str">
        <f>VLOOKUP(WEEKDAY(A33,1),גיליון1!$A$3:$B$9,2,0)</f>
        <v>Tuesday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43061</v>
      </c>
      <c r="B34" s="13" t="str">
        <f>VLOOKUP(WEEKDAY(A34,1),גיליון1!$A$3:$B$9,2,0)</f>
        <v>Wednesday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4">
        <f t="shared" si="3"/>
        <v>43062</v>
      </c>
      <c r="B35" s="13" t="str">
        <f>VLOOKUP(WEEKDAY(A35,1),גיליון1!$A$3:$B$9,2,0)</f>
        <v>Thursday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12">
        <f t="shared" si="3"/>
        <v>43063</v>
      </c>
      <c r="B36" s="113" t="str">
        <f>VLOOKUP(WEEKDAY(A36,1),גיליון1!$A$3:$B$9,2,0)</f>
        <v>Friday</v>
      </c>
      <c r="C36" s="52"/>
      <c r="D36" s="53"/>
      <c r="E36" s="54"/>
      <c r="F36" s="55"/>
      <c r="G36" s="114">
        <f t="shared" si="2"/>
        <v>0</v>
      </c>
      <c r="H36" s="57"/>
      <c r="I36" s="115">
        <f t="shared" si="0"/>
        <v>0</v>
      </c>
      <c r="J36" s="57"/>
      <c r="K36" s="116">
        <f t="shared" si="1"/>
        <v>0</v>
      </c>
      <c r="L36" s="117"/>
      <c r="N36" s="82"/>
    </row>
    <row r="37" spans="1:14" ht="12.75">
      <c r="A37" s="112">
        <f t="shared" si="3"/>
        <v>43064</v>
      </c>
      <c r="B37" s="113" t="str">
        <f>VLOOKUP(WEEKDAY(A37,1),גיליון1!$A$3:$B$9,2,0)</f>
        <v>Saturday</v>
      </c>
      <c r="C37" s="52"/>
      <c r="D37" s="53"/>
      <c r="E37" s="54"/>
      <c r="F37" s="55"/>
      <c r="G37" s="114">
        <f t="shared" si="2"/>
        <v>0</v>
      </c>
      <c r="H37" s="57"/>
      <c r="I37" s="115">
        <f t="shared" si="0"/>
        <v>0</v>
      </c>
      <c r="J37" s="57"/>
      <c r="K37" s="116">
        <f t="shared" si="1"/>
        <v>0</v>
      </c>
      <c r="L37" s="117"/>
      <c r="N37" s="82"/>
    </row>
    <row r="38" spans="1:14" ht="12.75">
      <c r="A38" s="14">
        <f t="shared" si="3"/>
        <v>43065</v>
      </c>
      <c r="B38" s="13" t="str">
        <f>VLOOKUP(WEEKDAY(A38,1),גיליון1!$A$3:$B$9,2,0)</f>
        <v>Sunday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4">
        <f t="shared" si="3"/>
        <v>43066</v>
      </c>
      <c r="B39" s="13" t="str">
        <f>VLOOKUP(WEEKDAY(A39,1),גיליון1!$A$3:$B$9,2,0)</f>
        <v>Monday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43067</v>
      </c>
      <c r="B40" s="13" t="str">
        <f>VLOOKUP(WEEKDAY(A40,1),גיליון1!$A$3:$B$9,2,0)</f>
        <v>Tuesday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4">
        <f t="shared" si="3"/>
        <v>43068</v>
      </c>
      <c r="B41" s="13" t="str">
        <f>VLOOKUP(WEEKDAY(A41,1),גיליון1!$A$3:$B$9,2,0)</f>
        <v>Wednesday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4">
        <f t="shared" si="3"/>
        <v>43069</v>
      </c>
      <c r="B42" s="13" t="str">
        <f>VLOOKUP(WEEKDAY(A42,1),גיליון1!$A$3:$B$9,2,0)</f>
        <v>Thursday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  <c r="N42" s="82"/>
    </row>
    <row r="43" spans="1:14" ht="13.5" thickBot="1">
      <c r="A43" s="14"/>
      <c r="B43" s="13"/>
      <c r="C43" s="52"/>
      <c r="D43" s="53"/>
      <c r="E43" s="54"/>
      <c r="F43" s="55"/>
      <c r="G43" s="73"/>
      <c r="H43" s="56"/>
      <c r="I43" s="5"/>
      <c r="J43" s="57"/>
      <c r="K43" s="7"/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42187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43070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12">
        <v>43070</v>
      </c>
      <c r="B13" s="113" t="str">
        <f>VLOOKUP(WEEKDAY(A13,1),גיליון1!$A$3:$B$9,2,0)</f>
        <v>Friday</v>
      </c>
      <c r="C13" s="52"/>
      <c r="D13" s="53"/>
      <c r="E13" s="54"/>
      <c r="F13" s="55"/>
      <c r="G13" s="114">
        <f>SUM(C13:F13)</f>
        <v>0</v>
      </c>
      <c r="H13" s="57"/>
      <c r="I13" s="115">
        <f aca="true" t="shared" si="0" ref="I13:I42">+H13+G13</f>
        <v>0</v>
      </c>
      <c r="J13" s="57"/>
      <c r="K13" s="116">
        <f aca="true" t="shared" si="1" ref="K13:K42">+J13+I13</f>
        <v>0</v>
      </c>
      <c r="L13" s="117"/>
      <c r="N13" s="82"/>
    </row>
    <row r="14" spans="1:14" ht="12.75">
      <c r="A14" s="112">
        <f>+A13+1</f>
        <v>43071</v>
      </c>
      <c r="B14" s="113" t="str">
        <f>VLOOKUP(WEEKDAY(A14,1),גיליון1!$A$3:$B$9,2,0)</f>
        <v>Saturday</v>
      </c>
      <c r="C14" s="52"/>
      <c r="D14" s="53"/>
      <c r="E14" s="54"/>
      <c r="F14" s="55"/>
      <c r="G14" s="114">
        <f aca="true" t="shared" si="2" ref="G14:G42">SUM(C14:F14)</f>
        <v>0</v>
      </c>
      <c r="H14" s="57"/>
      <c r="I14" s="115">
        <f t="shared" si="0"/>
        <v>0</v>
      </c>
      <c r="J14" s="57"/>
      <c r="K14" s="116">
        <f t="shared" si="1"/>
        <v>0</v>
      </c>
      <c r="L14" s="117"/>
      <c r="N14" s="82"/>
    </row>
    <row r="15" spans="1:14" ht="12.75">
      <c r="A15" s="14">
        <f aca="true" t="shared" si="3" ref="A15:A43">+A14+1</f>
        <v>43072</v>
      </c>
      <c r="B15" s="13" t="str">
        <f>VLOOKUP(WEEKDAY(A15,1),גיליון1!$A$3:$B$9,2,0)</f>
        <v>Sunday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4">
        <f t="shared" si="3"/>
        <v>43073</v>
      </c>
      <c r="B16" s="13" t="str">
        <f>VLOOKUP(WEEKDAY(A16,1),גיליון1!$A$3:$B$9,2,0)</f>
        <v>Monday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43074</v>
      </c>
      <c r="B17" s="13" t="str">
        <f>VLOOKUP(WEEKDAY(A17,1),גיליון1!$A$3:$B$9,2,0)</f>
        <v>Tuesday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43075</v>
      </c>
      <c r="B18" s="13" t="str">
        <f>VLOOKUP(WEEKDAY(A18,1),גיליון1!$A$3:$B$9,2,0)</f>
        <v>Wednesday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43076</v>
      </c>
      <c r="B19" s="13" t="str">
        <f>VLOOKUP(WEEKDAY(A19,1),גיליון1!$A$3:$B$9,2,0)</f>
        <v>Thursday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12">
        <f t="shared" si="3"/>
        <v>43077</v>
      </c>
      <c r="B20" s="113" t="str">
        <f>VLOOKUP(WEEKDAY(A20,1),גיליון1!$A$3:$B$9,2,0)</f>
        <v>Friday</v>
      </c>
      <c r="C20" s="52"/>
      <c r="D20" s="53"/>
      <c r="E20" s="54"/>
      <c r="F20" s="55"/>
      <c r="G20" s="114">
        <f t="shared" si="2"/>
        <v>0</v>
      </c>
      <c r="H20" s="57"/>
      <c r="I20" s="115">
        <f t="shared" si="0"/>
        <v>0</v>
      </c>
      <c r="J20" s="57"/>
      <c r="K20" s="116">
        <f t="shared" si="1"/>
        <v>0</v>
      </c>
      <c r="L20" s="117"/>
      <c r="N20" s="82"/>
    </row>
    <row r="21" spans="1:14" ht="12.75">
      <c r="A21" s="112">
        <f t="shared" si="3"/>
        <v>43078</v>
      </c>
      <c r="B21" s="113" t="str">
        <f>VLOOKUP(WEEKDAY(A21,1),גיליון1!$A$3:$B$9,2,0)</f>
        <v>Saturday</v>
      </c>
      <c r="C21" s="52"/>
      <c r="D21" s="53"/>
      <c r="E21" s="54"/>
      <c r="F21" s="55"/>
      <c r="G21" s="114">
        <f t="shared" si="2"/>
        <v>0</v>
      </c>
      <c r="H21" s="57"/>
      <c r="I21" s="115">
        <f t="shared" si="0"/>
        <v>0</v>
      </c>
      <c r="J21" s="57"/>
      <c r="K21" s="116">
        <f t="shared" si="1"/>
        <v>0</v>
      </c>
      <c r="L21" s="117"/>
      <c r="N21" s="82"/>
    </row>
    <row r="22" spans="1:14" ht="12.75">
      <c r="A22" s="14">
        <f t="shared" si="3"/>
        <v>43079</v>
      </c>
      <c r="B22" s="13" t="str">
        <f>VLOOKUP(WEEKDAY(A22,1),גיליון1!$A$3:$B$9,2,0)</f>
        <v>Sunday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4">
        <f t="shared" si="3"/>
        <v>43080</v>
      </c>
      <c r="B23" s="13" t="str">
        <f>VLOOKUP(WEEKDAY(A23,1),גיליון1!$A$3:$B$9,2,0)</f>
        <v>Monday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43081</v>
      </c>
      <c r="B24" s="13" t="str">
        <f>VLOOKUP(WEEKDAY(A24,1),גיליון1!$A$3:$B$9,2,0)</f>
        <v>Tuesday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43082</v>
      </c>
      <c r="B25" s="13" t="str">
        <f>VLOOKUP(WEEKDAY(A25,1),גיליון1!$A$3:$B$9,2,0)</f>
        <v>Wednesday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 t="s">
        <v>34</v>
      </c>
      <c r="N25" s="82"/>
    </row>
    <row r="26" spans="1:14" ht="12.75">
      <c r="A26" s="14">
        <f t="shared" si="3"/>
        <v>43083</v>
      </c>
      <c r="B26" s="13" t="str">
        <f>VLOOKUP(WEEKDAY(A26,1),גיליון1!$A$3:$B$9,2,0)</f>
        <v>Thursday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 t="s">
        <v>34</v>
      </c>
      <c r="N26" s="82"/>
    </row>
    <row r="27" spans="1:14" ht="12.75">
      <c r="A27" s="112">
        <f t="shared" si="3"/>
        <v>43084</v>
      </c>
      <c r="B27" s="113" t="str">
        <f>VLOOKUP(WEEKDAY(A27,1),גיליון1!$A$3:$B$9,2,0)</f>
        <v>Friday</v>
      </c>
      <c r="C27" s="52"/>
      <c r="D27" s="53"/>
      <c r="E27" s="54"/>
      <c r="F27" s="55"/>
      <c r="G27" s="114">
        <f t="shared" si="2"/>
        <v>0</v>
      </c>
      <c r="H27" s="57"/>
      <c r="I27" s="115">
        <f t="shared" si="0"/>
        <v>0</v>
      </c>
      <c r="J27" s="57"/>
      <c r="K27" s="116">
        <f t="shared" si="1"/>
        <v>0</v>
      </c>
      <c r="L27" s="117" t="s">
        <v>34</v>
      </c>
      <c r="N27" s="82"/>
    </row>
    <row r="28" spans="1:14" ht="12.75">
      <c r="A28" s="112">
        <f t="shared" si="3"/>
        <v>43085</v>
      </c>
      <c r="B28" s="113" t="str">
        <f>VLOOKUP(WEEKDAY(A28,1),גיליון1!$A$3:$B$9,2,0)</f>
        <v>Saturday</v>
      </c>
      <c r="C28" s="52"/>
      <c r="D28" s="53"/>
      <c r="E28" s="54"/>
      <c r="F28" s="55"/>
      <c r="G28" s="114">
        <f t="shared" si="2"/>
        <v>0</v>
      </c>
      <c r="H28" s="57"/>
      <c r="I28" s="115">
        <f t="shared" si="0"/>
        <v>0</v>
      </c>
      <c r="J28" s="57"/>
      <c r="K28" s="116">
        <f t="shared" si="1"/>
        <v>0</v>
      </c>
      <c r="L28" s="117" t="s">
        <v>34</v>
      </c>
      <c r="N28" s="82"/>
    </row>
    <row r="29" spans="1:14" ht="12.75">
      <c r="A29" s="14">
        <f t="shared" si="3"/>
        <v>43086</v>
      </c>
      <c r="B29" s="13" t="str">
        <f>VLOOKUP(WEEKDAY(A29,1),גיליון1!$A$3:$B$9,2,0)</f>
        <v>Sunday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 t="s">
        <v>34</v>
      </c>
      <c r="N29" s="82"/>
    </row>
    <row r="30" spans="1:14" ht="12.75">
      <c r="A30" s="14">
        <f t="shared" si="3"/>
        <v>43087</v>
      </c>
      <c r="B30" s="13" t="str">
        <f>VLOOKUP(WEEKDAY(A30,1),גיליון1!$A$3:$B$9,2,0)</f>
        <v>Monday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 t="s">
        <v>34</v>
      </c>
      <c r="N30" s="82"/>
    </row>
    <row r="31" spans="1:14" ht="12.75">
      <c r="A31" s="14">
        <f t="shared" si="3"/>
        <v>43088</v>
      </c>
      <c r="B31" s="13" t="str">
        <f>VLOOKUP(WEEKDAY(A31,1),גיליון1!$A$3:$B$9,2,0)</f>
        <v>Tuesday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 t="s">
        <v>34</v>
      </c>
      <c r="N31" s="82"/>
    </row>
    <row r="32" spans="1:14" ht="12.75">
      <c r="A32" s="14">
        <f t="shared" si="3"/>
        <v>43089</v>
      </c>
      <c r="B32" s="13" t="str">
        <f>VLOOKUP(WEEKDAY(A32,1),גיליון1!$A$3:$B$9,2,0)</f>
        <v>Wednesday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 t="s">
        <v>34</v>
      </c>
      <c r="N32" s="82"/>
    </row>
    <row r="33" spans="1:14" ht="12.75">
      <c r="A33" s="14">
        <f t="shared" si="3"/>
        <v>43090</v>
      </c>
      <c r="B33" s="13" t="str">
        <f>VLOOKUP(WEEKDAY(A33,1),גיליון1!$A$3:$B$9,2,0)</f>
        <v>Thursday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12">
        <f t="shared" si="3"/>
        <v>43091</v>
      </c>
      <c r="B34" s="113" t="str">
        <f>VLOOKUP(WEEKDAY(A34,1),גיליון1!$A$3:$B$9,2,0)</f>
        <v>Friday</v>
      </c>
      <c r="C34" s="52"/>
      <c r="D34" s="53"/>
      <c r="E34" s="54"/>
      <c r="F34" s="55"/>
      <c r="G34" s="114">
        <f t="shared" si="2"/>
        <v>0</v>
      </c>
      <c r="H34" s="57"/>
      <c r="I34" s="115">
        <f t="shared" si="0"/>
        <v>0</v>
      </c>
      <c r="J34" s="57"/>
      <c r="K34" s="116">
        <f t="shared" si="1"/>
        <v>0</v>
      </c>
      <c r="L34" s="117"/>
      <c r="N34" s="82"/>
    </row>
    <row r="35" spans="1:14" ht="12.75">
      <c r="A35" s="112">
        <f t="shared" si="3"/>
        <v>43092</v>
      </c>
      <c r="B35" s="113" t="str">
        <f>VLOOKUP(WEEKDAY(A35,1),גיליון1!$A$3:$B$9,2,0)</f>
        <v>Saturday</v>
      </c>
      <c r="C35" s="52"/>
      <c r="D35" s="53"/>
      <c r="E35" s="54"/>
      <c r="F35" s="55"/>
      <c r="G35" s="114">
        <f t="shared" si="2"/>
        <v>0</v>
      </c>
      <c r="H35" s="57"/>
      <c r="I35" s="115">
        <f t="shared" si="0"/>
        <v>0</v>
      </c>
      <c r="J35" s="57"/>
      <c r="K35" s="116">
        <f t="shared" si="1"/>
        <v>0</v>
      </c>
      <c r="L35" s="117"/>
      <c r="N35" s="82"/>
    </row>
    <row r="36" spans="1:14" ht="12.75">
      <c r="A36" s="14">
        <f t="shared" si="3"/>
        <v>43093</v>
      </c>
      <c r="B36" s="13" t="str">
        <f>VLOOKUP(WEEKDAY(A36,1),גיליון1!$A$3:$B$9,2,0)</f>
        <v>Sunday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4">
        <f t="shared" si="3"/>
        <v>43094</v>
      </c>
      <c r="B37" s="13" t="str">
        <f>VLOOKUP(WEEKDAY(A37,1),גיליון1!$A$3:$B$9,2,0)</f>
        <v>Monday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43095</v>
      </c>
      <c r="B38" s="13" t="str">
        <f>VLOOKUP(WEEKDAY(A38,1),גיליון1!$A$3:$B$9,2,0)</f>
        <v>Tuesday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4">
        <f t="shared" si="3"/>
        <v>43096</v>
      </c>
      <c r="B39" s="13" t="str">
        <f>VLOOKUP(WEEKDAY(A39,1),גיליון1!$A$3:$B$9,2,0)</f>
        <v>Wednesday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43097</v>
      </c>
      <c r="B40" s="13" t="str">
        <f>VLOOKUP(WEEKDAY(A40,1),גיליון1!$A$3:$B$9,2,0)</f>
        <v>Thursday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12">
        <f t="shared" si="3"/>
        <v>43098</v>
      </c>
      <c r="B41" s="113" t="str">
        <f>VLOOKUP(WEEKDAY(A41,1),גיליון1!$A$3:$B$9,2,0)</f>
        <v>Friday</v>
      </c>
      <c r="C41" s="52"/>
      <c r="D41" s="53"/>
      <c r="E41" s="54"/>
      <c r="F41" s="55"/>
      <c r="G41" s="114">
        <f t="shared" si="2"/>
        <v>0</v>
      </c>
      <c r="H41" s="57"/>
      <c r="I41" s="115">
        <f t="shared" si="0"/>
        <v>0</v>
      </c>
      <c r="J41" s="57"/>
      <c r="K41" s="116">
        <f t="shared" si="1"/>
        <v>0</v>
      </c>
      <c r="L41" s="117"/>
      <c r="N41" s="82"/>
    </row>
    <row r="42" spans="1:14" ht="12.75">
      <c r="A42" s="112">
        <f t="shared" si="3"/>
        <v>43099</v>
      </c>
      <c r="B42" s="113" t="str">
        <f>VLOOKUP(WEEKDAY(A42,1),גיליון1!$A$3:$B$9,2,0)</f>
        <v>Saturday</v>
      </c>
      <c r="C42" s="52"/>
      <c r="D42" s="53"/>
      <c r="E42" s="54"/>
      <c r="F42" s="55"/>
      <c r="G42" s="114">
        <f t="shared" si="2"/>
        <v>0</v>
      </c>
      <c r="H42" s="57"/>
      <c r="I42" s="115">
        <f t="shared" si="0"/>
        <v>0</v>
      </c>
      <c r="J42" s="57"/>
      <c r="K42" s="116">
        <f t="shared" si="1"/>
        <v>0</v>
      </c>
      <c r="L42" s="117"/>
      <c r="N42" s="82"/>
    </row>
    <row r="43" spans="1:14" ht="13.5" thickBot="1">
      <c r="A43" s="14">
        <f t="shared" si="3"/>
        <v>43100</v>
      </c>
      <c r="B43" s="13" t="str">
        <f>VLOOKUP(WEEKDAY(A43,1),גיליון1!$A$3:$B$9,2,0)</f>
        <v>Sunday</v>
      </c>
      <c r="C43" s="52"/>
      <c r="D43" s="53"/>
      <c r="E43" s="54"/>
      <c r="F43" s="55"/>
      <c r="G43" s="73">
        <f>SUM(C43:F43)</f>
        <v>0</v>
      </c>
      <c r="H43" s="56"/>
      <c r="I43" s="5">
        <f>+H43+G43</f>
        <v>0</v>
      </c>
      <c r="J43" s="57"/>
      <c r="K43" s="7">
        <f>+J43+I43</f>
        <v>0</v>
      </c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C38" sqref="C38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2.5742187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43101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87"/>
      <c r="B8" s="31"/>
      <c r="C8" s="120" t="s">
        <v>2</v>
      </c>
      <c r="D8" s="121"/>
      <c r="E8" s="122"/>
      <c r="F8" s="123"/>
      <c r="G8" s="15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88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7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89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90"/>
      <c r="B12" s="41" t="s">
        <v>56</v>
      </c>
      <c r="C12" s="100" t="str">
        <f>IF('total year'!C12=0," ",'total year'!C12)</f>
        <v> </v>
      </c>
      <c r="D12" s="101" t="str">
        <f>IF('total year'!D12=0," ",'total year'!D12)</f>
        <v> </v>
      </c>
      <c r="E12" s="101" t="str">
        <f>IF('total year'!E12=0," ",'total year'!E12)</f>
        <v> </v>
      </c>
      <c r="F12" s="101" t="str">
        <f>IF('total year'!F12=0," ",'total year'!F12)</f>
        <v> </v>
      </c>
      <c r="G12" s="154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43101</v>
      </c>
      <c r="B13" s="13" t="str">
        <f>VLOOKUP(WEEKDAY(A13,1),גיליון1!$A$3:$B$9,2,0)</f>
        <v>Monday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/>
      <c r="N13" s="82"/>
    </row>
    <row r="14" spans="1:14" ht="12.75">
      <c r="A14" s="14">
        <f>+A13+1</f>
        <v>43102</v>
      </c>
      <c r="B14" s="13" t="str">
        <f>VLOOKUP(WEEKDAY(A14,1),גיליון1!$A$3:$B$9,2,0)</f>
        <v>Tuesday</v>
      </c>
      <c r="C14" s="52"/>
      <c r="D14" s="53"/>
      <c r="E14" s="54"/>
      <c r="F14" s="55"/>
      <c r="G14" s="73">
        <f aca="true" t="shared" si="2" ref="G14:G43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4">
        <f aca="true" t="shared" si="3" ref="A15:A43">+A14+1</f>
        <v>43103</v>
      </c>
      <c r="B15" s="13" t="str">
        <f>VLOOKUP(WEEKDAY(A15,1),גיליון1!$A$3:$B$9,2,0)</f>
        <v>Wednesday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4">
        <f t="shared" si="3"/>
        <v>43104</v>
      </c>
      <c r="B16" s="13" t="str">
        <f>VLOOKUP(WEEKDAY(A16,1),גיליון1!$A$3:$B$9,2,0)</f>
        <v>Thursday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12">
        <f t="shared" si="3"/>
        <v>43105</v>
      </c>
      <c r="B17" s="113" t="str">
        <f>VLOOKUP(WEEKDAY(A17,1),גיליון1!$A$3:$B$9,2,0)</f>
        <v>Friday</v>
      </c>
      <c r="C17" s="52"/>
      <c r="D17" s="53"/>
      <c r="E17" s="54"/>
      <c r="F17" s="55"/>
      <c r="G17" s="114">
        <f t="shared" si="2"/>
        <v>0</v>
      </c>
      <c r="H17" s="57"/>
      <c r="I17" s="115">
        <f t="shared" si="0"/>
        <v>0</v>
      </c>
      <c r="J17" s="57"/>
      <c r="K17" s="116">
        <f t="shared" si="1"/>
        <v>0</v>
      </c>
      <c r="L17" s="117"/>
      <c r="N17" s="82"/>
    </row>
    <row r="18" spans="1:14" ht="12.75">
      <c r="A18" s="112">
        <f t="shared" si="3"/>
        <v>43106</v>
      </c>
      <c r="B18" s="113" t="str">
        <f>VLOOKUP(WEEKDAY(A18,1),גיליון1!$A$3:$B$9,2,0)</f>
        <v>Saturday</v>
      </c>
      <c r="C18" s="52"/>
      <c r="D18" s="53"/>
      <c r="E18" s="54"/>
      <c r="F18" s="55"/>
      <c r="G18" s="114">
        <f t="shared" si="2"/>
        <v>0</v>
      </c>
      <c r="H18" s="57"/>
      <c r="I18" s="115">
        <f t="shared" si="0"/>
        <v>0</v>
      </c>
      <c r="J18" s="57"/>
      <c r="K18" s="116">
        <f t="shared" si="1"/>
        <v>0</v>
      </c>
      <c r="L18" s="117"/>
      <c r="N18" s="82"/>
    </row>
    <row r="19" spans="1:14" ht="12.75">
      <c r="A19" s="14">
        <f t="shared" si="3"/>
        <v>43107</v>
      </c>
      <c r="B19" s="13" t="str">
        <f>VLOOKUP(WEEKDAY(A19,1),גיליון1!$A$3:$B$9,2,0)</f>
        <v>Sunday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43108</v>
      </c>
      <c r="B20" s="13" t="str">
        <f>VLOOKUP(WEEKDAY(A20,1),גיליון1!$A$3:$B$9,2,0)</f>
        <v>Monday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43109</v>
      </c>
      <c r="B21" s="13" t="str">
        <f>VLOOKUP(WEEKDAY(A21,1),גיליון1!$A$3:$B$9,2,0)</f>
        <v>Tuesday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4">
        <f t="shared" si="3"/>
        <v>43110</v>
      </c>
      <c r="B22" s="13" t="str">
        <f>VLOOKUP(WEEKDAY(A22,1),גיליון1!$A$3:$B$9,2,0)</f>
        <v>Wednesday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4">
        <f t="shared" si="3"/>
        <v>43111</v>
      </c>
      <c r="B23" s="13" t="str">
        <f>VLOOKUP(WEEKDAY(A23,1),גיליון1!$A$3:$B$9,2,0)</f>
        <v>Thursday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12">
        <f t="shared" si="3"/>
        <v>43112</v>
      </c>
      <c r="B24" s="113" t="str">
        <f>VLOOKUP(WEEKDAY(A24,1),גיליון1!$A$3:$B$9,2,0)</f>
        <v>Friday</v>
      </c>
      <c r="C24" s="52"/>
      <c r="D24" s="53"/>
      <c r="E24" s="54"/>
      <c r="F24" s="55"/>
      <c r="G24" s="114">
        <f t="shared" si="2"/>
        <v>0</v>
      </c>
      <c r="H24" s="57"/>
      <c r="I24" s="115">
        <f t="shared" si="0"/>
        <v>0</v>
      </c>
      <c r="J24" s="57"/>
      <c r="K24" s="116">
        <f t="shared" si="1"/>
        <v>0</v>
      </c>
      <c r="L24" s="117"/>
      <c r="N24" s="82"/>
    </row>
    <row r="25" spans="1:14" ht="12.75">
      <c r="A25" s="112">
        <f t="shared" si="3"/>
        <v>43113</v>
      </c>
      <c r="B25" s="113" t="str">
        <f>VLOOKUP(WEEKDAY(A25,1),גיליון1!$A$3:$B$9,2,0)</f>
        <v>Saturday</v>
      </c>
      <c r="C25" s="52"/>
      <c r="D25" s="53"/>
      <c r="E25" s="54"/>
      <c r="F25" s="55"/>
      <c r="G25" s="114">
        <f t="shared" si="2"/>
        <v>0</v>
      </c>
      <c r="H25" s="57"/>
      <c r="I25" s="115">
        <f t="shared" si="0"/>
        <v>0</v>
      </c>
      <c r="J25" s="57"/>
      <c r="K25" s="116">
        <f t="shared" si="1"/>
        <v>0</v>
      </c>
      <c r="L25" s="117"/>
      <c r="N25" s="82"/>
    </row>
    <row r="26" spans="1:14" ht="12.75">
      <c r="A26" s="14">
        <f t="shared" si="3"/>
        <v>43114</v>
      </c>
      <c r="B26" s="13" t="str">
        <f>VLOOKUP(WEEKDAY(A26,1),גיליון1!$A$3:$B$9,2,0)</f>
        <v>Sunday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43115</v>
      </c>
      <c r="B27" s="13" t="str">
        <f>VLOOKUP(WEEKDAY(A27,1),גיליון1!$A$3:$B$9,2,0)</f>
        <v>Monday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43116</v>
      </c>
      <c r="B28" s="13" t="str">
        <f>VLOOKUP(WEEKDAY(A28,1),גיליון1!$A$3:$B$9,2,0)</f>
        <v>Tuesday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4">
        <f t="shared" si="3"/>
        <v>43117</v>
      </c>
      <c r="B29" s="13" t="str">
        <f>VLOOKUP(WEEKDAY(A29,1),גיליון1!$A$3:$B$9,2,0)</f>
        <v>Wednesday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/>
      <c r="N29" s="82"/>
    </row>
    <row r="30" spans="1:14" ht="12.75">
      <c r="A30" s="14">
        <f t="shared" si="3"/>
        <v>43118</v>
      </c>
      <c r="B30" s="13" t="str">
        <f>VLOOKUP(WEEKDAY(A30,1),גיליון1!$A$3:$B$9,2,0)</f>
        <v>Thursday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  <c r="N30" s="82"/>
    </row>
    <row r="31" spans="1:14" ht="12.75">
      <c r="A31" s="112">
        <f t="shared" si="3"/>
        <v>43119</v>
      </c>
      <c r="B31" s="113" t="str">
        <f>VLOOKUP(WEEKDAY(A31,1),גיליון1!$A$3:$B$9,2,0)</f>
        <v>Friday</v>
      </c>
      <c r="C31" s="52"/>
      <c r="D31" s="53"/>
      <c r="E31" s="54"/>
      <c r="F31" s="55"/>
      <c r="G31" s="114">
        <f t="shared" si="2"/>
        <v>0</v>
      </c>
      <c r="H31" s="57"/>
      <c r="I31" s="115">
        <f t="shared" si="0"/>
        <v>0</v>
      </c>
      <c r="J31" s="57"/>
      <c r="K31" s="116">
        <f t="shared" si="1"/>
        <v>0</v>
      </c>
      <c r="L31" s="117"/>
      <c r="N31" s="82"/>
    </row>
    <row r="32" spans="1:14" ht="12.75">
      <c r="A32" s="112">
        <f t="shared" si="3"/>
        <v>43120</v>
      </c>
      <c r="B32" s="113" t="str">
        <f>VLOOKUP(WEEKDAY(A32,1),גיליון1!$A$3:$B$9,2,0)</f>
        <v>Saturday</v>
      </c>
      <c r="C32" s="52"/>
      <c r="D32" s="53"/>
      <c r="E32" s="54"/>
      <c r="F32" s="55"/>
      <c r="G32" s="114">
        <f t="shared" si="2"/>
        <v>0</v>
      </c>
      <c r="H32" s="57"/>
      <c r="I32" s="115">
        <f t="shared" si="0"/>
        <v>0</v>
      </c>
      <c r="J32" s="57"/>
      <c r="K32" s="116">
        <f t="shared" si="1"/>
        <v>0</v>
      </c>
      <c r="L32" s="117"/>
      <c r="N32" s="82"/>
    </row>
    <row r="33" spans="1:14" ht="12.75">
      <c r="A33" s="14">
        <f t="shared" si="3"/>
        <v>43121</v>
      </c>
      <c r="B33" s="13" t="str">
        <f>VLOOKUP(WEEKDAY(A33,1),גיליון1!$A$3:$B$9,2,0)</f>
        <v>Sunday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43122</v>
      </c>
      <c r="B34" s="13" t="str">
        <f>VLOOKUP(WEEKDAY(A34,1),גיליון1!$A$3:$B$9,2,0)</f>
        <v>Monday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4">
        <f t="shared" si="3"/>
        <v>43123</v>
      </c>
      <c r="B35" s="13" t="str">
        <f>VLOOKUP(WEEKDAY(A35,1),גיליון1!$A$3:$B$9,2,0)</f>
        <v>Tuesday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4">
        <f t="shared" si="3"/>
        <v>43124</v>
      </c>
      <c r="B36" s="13" t="str">
        <f>VLOOKUP(WEEKDAY(A36,1),גיליון1!$A$3:$B$9,2,0)</f>
        <v>Wednesday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4">
        <f t="shared" si="3"/>
        <v>43125</v>
      </c>
      <c r="B37" s="13" t="str">
        <f>VLOOKUP(WEEKDAY(A37,1),גיליון1!$A$3:$B$9,2,0)</f>
        <v>Thursday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12">
        <f t="shared" si="3"/>
        <v>43126</v>
      </c>
      <c r="B38" s="113" t="str">
        <f>VLOOKUP(WEEKDAY(A38,1),גיליון1!$A$3:$B$9,2,0)</f>
        <v>Friday</v>
      </c>
      <c r="C38" s="52"/>
      <c r="D38" s="53"/>
      <c r="E38" s="54"/>
      <c r="F38" s="55"/>
      <c r="G38" s="114">
        <f t="shared" si="2"/>
        <v>0</v>
      </c>
      <c r="H38" s="57"/>
      <c r="I38" s="115">
        <f t="shared" si="0"/>
        <v>0</v>
      </c>
      <c r="J38" s="57"/>
      <c r="K38" s="116">
        <f t="shared" si="1"/>
        <v>0</v>
      </c>
      <c r="L38" s="117"/>
      <c r="N38" s="82"/>
    </row>
    <row r="39" spans="1:14" ht="12.75">
      <c r="A39" s="112">
        <f t="shared" si="3"/>
        <v>43127</v>
      </c>
      <c r="B39" s="113" t="str">
        <f>VLOOKUP(WEEKDAY(A39,1),גיליון1!$A$3:$B$9,2,0)</f>
        <v>Saturday</v>
      </c>
      <c r="C39" s="52"/>
      <c r="D39" s="53"/>
      <c r="E39" s="54"/>
      <c r="F39" s="55"/>
      <c r="G39" s="114">
        <f t="shared" si="2"/>
        <v>0</v>
      </c>
      <c r="H39" s="57"/>
      <c r="I39" s="115">
        <f t="shared" si="0"/>
        <v>0</v>
      </c>
      <c r="J39" s="57"/>
      <c r="K39" s="116">
        <f t="shared" si="1"/>
        <v>0</v>
      </c>
      <c r="L39" s="117"/>
      <c r="N39" s="82"/>
    </row>
    <row r="40" spans="1:14" ht="12.75">
      <c r="A40" s="14">
        <f t="shared" si="3"/>
        <v>43128</v>
      </c>
      <c r="B40" s="13" t="str">
        <f>VLOOKUP(WEEKDAY(A40,1),גיליון1!$A$3:$B$9,2,0)</f>
        <v>Sunday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4">
        <f t="shared" si="3"/>
        <v>43129</v>
      </c>
      <c r="B41" s="13" t="str">
        <f>VLOOKUP(WEEKDAY(A41,1),גיליון1!$A$3:$B$9,2,0)</f>
        <v>Monday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4">
        <f t="shared" si="3"/>
        <v>43130</v>
      </c>
      <c r="B42" s="13" t="str">
        <f>VLOOKUP(WEEKDAY(A42,1),גיליון1!$A$3:$B$9,2,0)</f>
        <v>Tuesday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  <c r="N42" s="82"/>
    </row>
    <row r="43" spans="1:14" ht="13.5" thickBot="1">
      <c r="A43" s="14">
        <f t="shared" si="3"/>
        <v>43131</v>
      </c>
      <c r="B43" s="13" t="str">
        <f>VLOOKUP(WEEKDAY(A43,1),גיליון1!$A$3:$B$9,2,0)</f>
        <v>Wednesday</v>
      </c>
      <c r="C43" s="52"/>
      <c r="D43" s="53"/>
      <c r="E43" s="54"/>
      <c r="F43" s="55"/>
      <c r="G43" s="73">
        <f t="shared" si="2"/>
        <v>0</v>
      </c>
      <c r="H43" s="56"/>
      <c r="I43" s="5">
        <f t="shared" si="0"/>
        <v>0</v>
      </c>
      <c r="J43" s="57"/>
      <c r="K43" s="7">
        <f t="shared" si="1"/>
        <v>0</v>
      </c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851562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43132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43132</v>
      </c>
      <c r="B13" s="13" t="str">
        <f>VLOOKUP(WEEKDAY(A13,1),גיליון1!$A$3:$B$9,2,0)</f>
        <v>Thursday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0">+H13+G13</f>
        <v>0</v>
      </c>
      <c r="J13" s="57"/>
      <c r="K13" s="7">
        <f aca="true" t="shared" si="1" ref="K13:K40">+J13+I13</f>
        <v>0</v>
      </c>
      <c r="L13" s="93"/>
      <c r="N13" s="82"/>
    </row>
    <row r="14" spans="1:14" ht="12.75">
      <c r="A14" s="112">
        <f>+A13+1</f>
        <v>43133</v>
      </c>
      <c r="B14" s="113" t="str">
        <f>VLOOKUP(WEEKDAY(A14,1),גיליון1!$A$3:$B$9,2,0)</f>
        <v>Friday</v>
      </c>
      <c r="C14" s="52"/>
      <c r="D14" s="53"/>
      <c r="E14" s="54"/>
      <c r="F14" s="55"/>
      <c r="G14" s="114">
        <f aca="true" t="shared" si="2" ref="G14:G40">SUM(C14:F14)</f>
        <v>0</v>
      </c>
      <c r="H14" s="57"/>
      <c r="I14" s="115">
        <f t="shared" si="0"/>
        <v>0</v>
      </c>
      <c r="J14" s="57"/>
      <c r="K14" s="116">
        <f t="shared" si="1"/>
        <v>0</v>
      </c>
      <c r="L14" s="117"/>
      <c r="N14" s="82"/>
    </row>
    <row r="15" spans="1:14" ht="12.75">
      <c r="A15" s="112">
        <f aca="true" t="shared" si="3" ref="A15:A40">+A14+1</f>
        <v>43134</v>
      </c>
      <c r="B15" s="113" t="str">
        <f>VLOOKUP(WEEKDAY(A15,1),גיליון1!$A$3:$B$9,2,0)</f>
        <v>Saturday</v>
      </c>
      <c r="C15" s="52"/>
      <c r="D15" s="53"/>
      <c r="E15" s="54"/>
      <c r="F15" s="55"/>
      <c r="G15" s="114">
        <f t="shared" si="2"/>
        <v>0</v>
      </c>
      <c r="H15" s="57"/>
      <c r="I15" s="115">
        <f t="shared" si="0"/>
        <v>0</v>
      </c>
      <c r="J15" s="57"/>
      <c r="K15" s="116">
        <f t="shared" si="1"/>
        <v>0</v>
      </c>
      <c r="L15" s="117"/>
      <c r="N15" s="82"/>
    </row>
    <row r="16" spans="1:14" ht="12.75">
      <c r="A16" s="14">
        <f t="shared" si="3"/>
        <v>43135</v>
      </c>
      <c r="B16" s="13" t="str">
        <f>VLOOKUP(WEEKDAY(A16,1),גיליון1!$A$3:$B$9,2,0)</f>
        <v>Sunday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43136</v>
      </c>
      <c r="B17" s="13" t="str">
        <f>VLOOKUP(WEEKDAY(A17,1),גיליון1!$A$3:$B$9,2,0)</f>
        <v>Monday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43137</v>
      </c>
      <c r="B18" s="13" t="str">
        <f>VLOOKUP(WEEKDAY(A18,1),גיליון1!$A$3:$B$9,2,0)</f>
        <v>Tuesday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43138</v>
      </c>
      <c r="B19" s="13" t="str">
        <f>VLOOKUP(WEEKDAY(A19,1),גיליון1!$A$3:$B$9,2,0)</f>
        <v>Wednesday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43139</v>
      </c>
      <c r="B20" s="13" t="str">
        <f>VLOOKUP(WEEKDAY(A20,1),גיליון1!$A$3:$B$9,2,0)</f>
        <v>Thursday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12">
        <f t="shared" si="3"/>
        <v>43140</v>
      </c>
      <c r="B21" s="113" t="str">
        <f>VLOOKUP(WEEKDAY(A21,1),גיליון1!$A$3:$B$9,2,0)</f>
        <v>Friday</v>
      </c>
      <c r="C21" s="52"/>
      <c r="D21" s="53"/>
      <c r="E21" s="54"/>
      <c r="F21" s="55"/>
      <c r="G21" s="114">
        <f t="shared" si="2"/>
        <v>0</v>
      </c>
      <c r="H21" s="57"/>
      <c r="I21" s="115">
        <f t="shared" si="0"/>
        <v>0</v>
      </c>
      <c r="J21" s="57"/>
      <c r="K21" s="116">
        <f t="shared" si="1"/>
        <v>0</v>
      </c>
      <c r="L21" s="117"/>
      <c r="N21" s="82"/>
    </row>
    <row r="22" spans="1:14" ht="12.75">
      <c r="A22" s="112">
        <f t="shared" si="3"/>
        <v>43141</v>
      </c>
      <c r="B22" s="113" t="str">
        <f>VLOOKUP(WEEKDAY(A22,1),גיליון1!$A$3:$B$9,2,0)</f>
        <v>Saturday</v>
      </c>
      <c r="C22" s="52"/>
      <c r="D22" s="53"/>
      <c r="E22" s="54"/>
      <c r="F22" s="55"/>
      <c r="G22" s="114">
        <f t="shared" si="2"/>
        <v>0</v>
      </c>
      <c r="H22" s="57"/>
      <c r="I22" s="115">
        <f t="shared" si="0"/>
        <v>0</v>
      </c>
      <c r="J22" s="57"/>
      <c r="K22" s="116">
        <f t="shared" si="1"/>
        <v>0</v>
      </c>
      <c r="L22" s="117"/>
      <c r="N22" s="82"/>
    </row>
    <row r="23" spans="1:14" ht="12.75">
      <c r="A23" s="14">
        <f t="shared" si="3"/>
        <v>43142</v>
      </c>
      <c r="B23" s="13" t="str">
        <f>VLOOKUP(WEEKDAY(A23,1),גיליון1!$A$3:$B$9,2,0)</f>
        <v>Sunday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43143</v>
      </c>
      <c r="B24" s="13" t="str">
        <f>VLOOKUP(WEEKDAY(A24,1),גיליון1!$A$3:$B$9,2,0)</f>
        <v>Monday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43144</v>
      </c>
      <c r="B25" s="13" t="str">
        <f>VLOOKUP(WEEKDAY(A25,1),גיליון1!$A$3:$B$9,2,0)</f>
        <v>Tuesday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43145</v>
      </c>
      <c r="B26" s="13" t="str">
        <f>VLOOKUP(WEEKDAY(A26,1),גיליון1!$A$3:$B$9,2,0)</f>
        <v>Wednesday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43146</v>
      </c>
      <c r="B27" s="13" t="str">
        <f>VLOOKUP(WEEKDAY(A27,1),גיליון1!$A$3:$B$9,2,0)</f>
        <v>Thursday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12">
        <f t="shared" si="3"/>
        <v>43147</v>
      </c>
      <c r="B28" s="113" t="str">
        <f>VLOOKUP(WEEKDAY(A28,1),גיליון1!$A$3:$B$9,2,0)</f>
        <v>Friday</v>
      </c>
      <c r="C28" s="52"/>
      <c r="D28" s="53"/>
      <c r="E28" s="54"/>
      <c r="F28" s="55"/>
      <c r="G28" s="114">
        <f t="shared" si="2"/>
        <v>0</v>
      </c>
      <c r="H28" s="57"/>
      <c r="I28" s="115">
        <f t="shared" si="0"/>
        <v>0</v>
      </c>
      <c r="J28" s="57"/>
      <c r="K28" s="116">
        <f t="shared" si="1"/>
        <v>0</v>
      </c>
      <c r="L28" s="117"/>
      <c r="N28" s="82"/>
    </row>
    <row r="29" spans="1:14" ht="12.75">
      <c r="A29" s="112">
        <f t="shared" si="3"/>
        <v>43148</v>
      </c>
      <c r="B29" s="113" t="str">
        <f>VLOOKUP(WEEKDAY(A29,1),גיליון1!$A$3:$B$9,2,0)</f>
        <v>Saturday</v>
      </c>
      <c r="C29" s="52"/>
      <c r="D29" s="53"/>
      <c r="E29" s="54"/>
      <c r="F29" s="55"/>
      <c r="G29" s="114">
        <f t="shared" si="2"/>
        <v>0</v>
      </c>
      <c r="H29" s="57"/>
      <c r="I29" s="115">
        <f t="shared" si="0"/>
        <v>0</v>
      </c>
      <c r="J29" s="57"/>
      <c r="K29" s="116">
        <f t="shared" si="1"/>
        <v>0</v>
      </c>
      <c r="L29" s="117"/>
      <c r="N29" s="82"/>
    </row>
    <row r="30" spans="1:14" ht="12.75">
      <c r="A30" s="14">
        <f t="shared" si="3"/>
        <v>43149</v>
      </c>
      <c r="B30" s="13" t="str">
        <f>VLOOKUP(WEEKDAY(A30,1),גיליון1!$A$3:$B$9,2,0)</f>
        <v>Sunday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  <c r="N30" s="82"/>
    </row>
    <row r="31" spans="1:14" ht="12.75">
      <c r="A31" s="14">
        <f t="shared" si="3"/>
        <v>43150</v>
      </c>
      <c r="B31" s="13" t="str">
        <f>VLOOKUP(WEEKDAY(A31,1),גיליון1!$A$3:$B$9,2,0)</f>
        <v>Monday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4">
        <f t="shared" si="3"/>
        <v>43151</v>
      </c>
      <c r="B32" s="13" t="str">
        <f>VLOOKUP(WEEKDAY(A32,1),גיליון1!$A$3:$B$9,2,0)</f>
        <v>Tuesday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/>
      <c r="N32" s="82"/>
    </row>
    <row r="33" spans="1:14" ht="12.75">
      <c r="A33" s="14">
        <f t="shared" si="3"/>
        <v>43152</v>
      </c>
      <c r="B33" s="13" t="str">
        <f>VLOOKUP(WEEKDAY(A33,1),גיליון1!$A$3:$B$9,2,0)</f>
        <v>Wednesday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43153</v>
      </c>
      <c r="B34" s="13" t="str">
        <f>VLOOKUP(WEEKDAY(A34,1),גיליון1!$A$3:$B$9,2,0)</f>
        <v>Thursday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12">
        <f t="shared" si="3"/>
        <v>43154</v>
      </c>
      <c r="B35" s="113" t="str">
        <f>VLOOKUP(WEEKDAY(A35,1),גיליון1!$A$3:$B$9,2,0)</f>
        <v>Friday</v>
      </c>
      <c r="C35" s="52"/>
      <c r="D35" s="53"/>
      <c r="E35" s="54"/>
      <c r="F35" s="55"/>
      <c r="G35" s="114">
        <f t="shared" si="2"/>
        <v>0</v>
      </c>
      <c r="H35" s="57"/>
      <c r="I35" s="115">
        <f t="shared" si="0"/>
        <v>0</v>
      </c>
      <c r="J35" s="57"/>
      <c r="K35" s="116">
        <f t="shared" si="1"/>
        <v>0</v>
      </c>
      <c r="L35" s="117"/>
      <c r="N35" s="82"/>
    </row>
    <row r="36" spans="1:14" ht="12.75">
      <c r="A36" s="112">
        <f t="shared" si="3"/>
        <v>43155</v>
      </c>
      <c r="B36" s="113" t="str">
        <f>VLOOKUP(WEEKDAY(A36,1),גיליון1!$A$3:$B$9,2,0)</f>
        <v>Saturday</v>
      </c>
      <c r="C36" s="52"/>
      <c r="D36" s="53"/>
      <c r="E36" s="54"/>
      <c r="F36" s="55"/>
      <c r="G36" s="114">
        <f t="shared" si="2"/>
        <v>0</v>
      </c>
      <c r="H36" s="57"/>
      <c r="I36" s="115">
        <f t="shared" si="0"/>
        <v>0</v>
      </c>
      <c r="J36" s="57"/>
      <c r="K36" s="116">
        <f t="shared" si="1"/>
        <v>0</v>
      </c>
      <c r="L36" s="117"/>
      <c r="N36" s="82"/>
    </row>
    <row r="37" spans="1:14" ht="12.75">
      <c r="A37" s="14">
        <f t="shared" si="3"/>
        <v>43156</v>
      </c>
      <c r="B37" s="13" t="str">
        <f>VLOOKUP(WEEKDAY(A37,1),גיליון1!$A$3:$B$9,2,0)</f>
        <v>Sunday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43157</v>
      </c>
      <c r="B38" s="13" t="str">
        <f>VLOOKUP(WEEKDAY(A38,1),גיליון1!$A$3:$B$9,2,0)</f>
        <v>Monday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4">
        <f t="shared" si="3"/>
        <v>43158</v>
      </c>
      <c r="B39" s="13" t="str">
        <f>VLOOKUP(WEEKDAY(A39,1),גיליון1!$A$3:$B$9,2,0)</f>
        <v>Tuesday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43159</v>
      </c>
      <c r="B40" s="13" t="str">
        <f>VLOOKUP(WEEKDAY(A40,1),גיליון1!$A$3:$B$9,2,0)</f>
        <v>Wednesday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4"/>
      <c r="B41" s="13"/>
      <c r="C41" s="52"/>
      <c r="D41" s="53"/>
      <c r="E41" s="54"/>
      <c r="F41" s="55"/>
      <c r="G41" s="73"/>
      <c r="H41" s="56"/>
      <c r="I41" s="5"/>
      <c r="J41" s="57"/>
      <c r="K41" s="7"/>
      <c r="L41" s="93"/>
      <c r="N41" s="82"/>
    </row>
    <row r="42" spans="1:14" ht="12.75">
      <c r="A42" s="14"/>
      <c r="B42" s="13"/>
      <c r="C42" s="52"/>
      <c r="D42" s="53"/>
      <c r="E42" s="54"/>
      <c r="F42" s="55"/>
      <c r="G42" s="73"/>
      <c r="H42" s="56"/>
      <c r="I42" s="5"/>
      <c r="J42" s="57"/>
      <c r="K42" s="7"/>
      <c r="L42" s="93"/>
      <c r="N42" s="82"/>
    </row>
    <row r="43" spans="1:14" ht="13.5" thickBot="1">
      <c r="A43" s="14"/>
      <c r="B43" s="13"/>
      <c r="C43" s="52"/>
      <c r="D43" s="53"/>
      <c r="E43" s="54"/>
      <c r="F43" s="55"/>
      <c r="G43" s="73"/>
      <c r="H43" s="56"/>
      <c r="I43" s="5"/>
      <c r="J43" s="57"/>
      <c r="K43" s="7"/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J18" sqref="J18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851562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43160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43160</v>
      </c>
      <c r="B13" s="13" t="str">
        <f>VLOOKUP(WEEKDAY(A13,1),גיליון1!$A$3:$B$9,2,0)</f>
        <v>Thursday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 t="s">
        <v>20</v>
      </c>
      <c r="N13" s="82"/>
    </row>
    <row r="14" spans="1:14" ht="12.75">
      <c r="A14" s="112">
        <f>+A13+1</f>
        <v>43161</v>
      </c>
      <c r="B14" s="113" t="str">
        <f>VLOOKUP(WEEKDAY(A14,1),גיליון1!$A$3:$B$9,2,0)</f>
        <v>Friday</v>
      </c>
      <c r="C14" s="52"/>
      <c r="D14" s="53"/>
      <c r="E14" s="54"/>
      <c r="F14" s="55"/>
      <c r="G14" s="114">
        <f aca="true" t="shared" si="2" ref="G14:G43">SUM(C14:F14)</f>
        <v>0</v>
      </c>
      <c r="H14" s="57"/>
      <c r="I14" s="115">
        <f t="shared" si="0"/>
        <v>0</v>
      </c>
      <c r="J14" s="57"/>
      <c r="K14" s="116">
        <f t="shared" si="1"/>
        <v>0</v>
      </c>
      <c r="L14" s="117"/>
      <c r="N14" s="82"/>
    </row>
    <row r="15" spans="1:14" ht="12.75">
      <c r="A15" s="112">
        <f aca="true" t="shared" si="3" ref="A15:A43">+A14+1</f>
        <v>43162</v>
      </c>
      <c r="B15" s="113" t="str">
        <f>VLOOKUP(WEEKDAY(A15,1),גיליון1!$A$3:$B$9,2,0)</f>
        <v>Saturday</v>
      </c>
      <c r="C15" s="52"/>
      <c r="D15" s="53"/>
      <c r="E15" s="54"/>
      <c r="F15" s="55"/>
      <c r="G15" s="114">
        <f t="shared" si="2"/>
        <v>0</v>
      </c>
      <c r="H15" s="57"/>
      <c r="I15" s="115">
        <f t="shared" si="0"/>
        <v>0</v>
      </c>
      <c r="J15" s="57"/>
      <c r="K15" s="116">
        <f t="shared" si="1"/>
        <v>0</v>
      </c>
      <c r="L15" s="117"/>
      <c r="N15" s="82"/>
    </row>
    <row r="16" spans="1:14" ht="12.75">
      <c r="A16" s="14">
        <f t="shared" si="3"/>
        <v>43163</v>
      </c>
      <c r="B16" s="13" t="str">
        <f>VLOOKUP(WEEKDAY(A16,1),גיליון1!$A$3:$B$9,2,0)</f>
        <v>Sunday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/>
      <c r="N16" s="82"/>
    </row>
    <row r="17" spans="1:14" ht="12.75">
      <c r="A17" s="14">
        <f t="shared" si="3"/>
        <v>43164</v>
      </c>
      <c r="B17" s="13" t="str">
        <f>VLOOKUP(WEEKDAY(A17,1),גיליון1!$A$3:$B$9,2,0)</f>
        <v>Monday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/>
      <c r="N17" s="82"/>
    </row>
    <row r="18" spans="1:14" ht="12.75">
      <c r="A18" s="14">
        <f t="shared" si="3"/>
        <v>43165</v>
      </c>
      <c r="B18" s="13" t="str">
        <f>VLOOKUP(WEEKDAY(A18,1),גיליון1!$A$3:$B$9,2,0)</f>
        <v>Tuesday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43166</v>
      </c>
      <c r="B19" s="13" t="str">
        <f>VLOOKUP(WEEKDAY(A19,1),גיליון1!$A$3:$B$9,2,0)</f>
        <v>Wednesday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43167</v>
      </c>
      <c r="B20" s="13" t="str">
        <f>VLOOKUP(WEEKDAY(A20,1),גיליון1!$A$3:$B$9,2,0)</f>
        <v>Thursday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12">
        <f t="shared" si="3"/>
        <v>43168</v>
      </c>
      <c r="B21" s="113" t="str">
        <f>VLOOKUP(WEEKDAY(A21,1),גיליון1!$A$3:$B$9,2,0)</f>
        <v>Friday</v>
      </c>
      <c r="C21" s="52"/>
      <c r="D21" s="53"/>
      <c r="E21" s="54"/>
      <c r="F21" s="55"/>
      <c r="G21" s="114">
        <f t="shared" si="2"/>
        <v>0</v>
      </c>
      <c r="H21" s="57"/>
      <c r="I21" s="115">
        <f t="shared" si="0"/>
        <v>0</v>
      </c>
      <c r="J21" s="57"/>
      <c r="K21" s="116">
        <f t="shared" si="1"/>
        <v>0</v>
      </c>
      <c r="L21" s="117"/>
      <c r="N21" s="82"/>
    </row>
    <row r="22" spans="1:14" ht="12.75">
      <c r="A22" s="112">
        <f t="shared" si="3"/>
        <v>43169</v>
      </c>
      <c r="B22" s="113" t="str">
        <f>VLOOKUP(WEEKDAY(A22,1),גיליון1!$A$3:$B$9,2,0)</f>
        <v>Saturday</v>
      </c>
      <c r="C22" s="52"/>
      <c r="D22" s="53"/>
      <c r="E22" s="54"/>
      <c r="F22" s="55"/>
      <c r="G22" s="114">
        <f t="shared" si="2"/>
        <v>0</v>
      </c>
      <c r="H22" s="57"/>
      <c r="I22" s="115">
        <f t="shared" si="0"/>
        <v>0</v>
      </c>
      <c r="J22" s="57"/>
      <c r="K22" s="116">
        <f t="shared" si="1"/>
        <v>0</v>
      </c>
      <c r="L22" s="117"/>
      <c r="N22" s="82"/>
    </row>
    <row r="23" spans="1:14" ht="12.75">
      <c r="A23" s="14">
        <f t="shared" si="3"/>
        <v>43170</v>
      </c>
      <c r="B23" s="13" t="str">
        <f>VLOOKUP(WEEKDAY(A23,1),גיליון1!$A$3:$B$9,2,0)</f>
        <v>Sunday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43171</v>
      </c>
      <c r="B24" s="13" t="str">
        <f>VLOOKUP(WEEKDAY(A24,1),גיליון1!$A$3:$B$9,2,0)</f>
        <v>Monday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4">
        <f t="shared" si="3"/>
        <v>43172</v>
      </c>
      <c r="B25" s="13" t="str">
        <f>VLOOKUP(WEEKDAY(A25,1),גיליון1!$A$3:$B$9,2,0)</f>
        <v>Tuesday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43173</v>
      </c>
      <c r="B26" s="13" t="str">
        <f>VLOOKUP(WEEKDAY(A26,1),גיליון1!$A$3:$B$9,2,0)</f>
        <v>Wednesday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43174</v>
      </c>
      <c r="B27" s="13" t="str">
        <f>VLOOKUP(WEEKDAY(A27,1),גיליון1!$A$3:$B$9,2,0)</f>
        <v>Thursday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12">
        <f t="shared" si="3"/>
        <v>43175</v>
      </c>
      <c r="B28" s="113" t="str">
        <f>VLOOKUP(WEEKDAY(A28,1),גיליון1!$A$3:$B$9,2,0)</f>
        <v>Friday</v>
      </c>
      <c r="C28" s="52"/>
      <c r="D28" s="53"/>
      <c r="E28" s="54"/>
      <c r="F28" s="55"/>
      <c r="G28" s="114">
        <f t="shared" si="2"/>
        <v>0</v>
      </c>
      <c r="H28" s="57"/>
      <c r="I28" s="115">
        <f t="shared" si="0"/>
        <v>0</v>
      </c>
      <c r="J28" s="57"/>
      <c r="K28" s="116">
        <f t="shared" si="1"/>
        <v>0</v>
      </c>
      <c r="L28" s="117"/>
      <c r="N28" s="82"/>
    </row>
    <row r="29" spans="1:14" ht="12.75">
      <c r="A29" s="112">
        <f t="shared" si="3"/>
        <v>43176</v>
      </c>
      <c r="B29" s="113" t="str">
        <f>VLOOKUP(WEEKDAY(A29,1),גיליון1!$A$3:$B$9,2,0)</f>
        <v>Saturday</v>
      </c>
      <c r="C29" s="52"/>
      <c r="D29" s="53"/>
      <c r="E29" s="54"/>
      <c r="F29" s="55"/>
      <c r="G29" s="114">
        <f t="shared" si="2"/>
        <v>0</v>
      </c>
      <c r="H29" s="57"/>
      <c r="I29" s="115">
        <f t="shared" si="0"/>
        <v>0</v>
      </c>
      <c r="J29" s="57"/>
      <c r="K29" s="116">
        <f t="shared" si="1"/>
        <v>0</v>
      </c>
      <c r="L29" s="117"/>
      <c r="N29" s="82"/>
    </row>
    <row r="30" spans="1:14" ht="12.75">
      <c r="A30" s="14">
        <f t="shared" si="3"/>
        <v>43177</v>
      </c>
      <c r="B30" s="13" t="str">
        <f>VLOOKUP(WEEKDAY(A30,1),גיליון1!$A$3:$B$9,2,0)</f>
        <v>Sunday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/>
      <c r="N30" s="82"/>
    </row>
    <row r="31" spans="1:14" ht="12.75">
      <c r="A31" s="14">
        <f t="shared" si="3"/>
        <v>43178</v>
      </c>
      <c r="B31" s="13" t="str">
        <f>VLOOKUP(WEEKDAY(A31,1),גיליון1!$A$3:$B$9,2,0)</f>
        <v>Monday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/>
      <c r="N31" s="82"/>
    </row>
    <row r="32" spans="1:14" ht="12.75">
      <c r="A32" s="14">
        <f t="shared" si="3"/>
        <v>43179</v>
      </c>
      <c r="B32" s="13" t="str">
        <f>VLOOKUP(WEEKDAY(A32,1),גיליון1!$A$3:$B$9,2,0)</f>
        <v>Tuesday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/>
      <c r="N32" s="82"/>
    </row>
    <row r="33" spans="1:14" ht="12.75">
      <c r="A33" s="14">
        <f t="shared" si="3"/>
        <v>43180</v>
      </c>
      <c r="B33" s="13" t="str">
        <f>VLOOKUP(WEEKDAY(A33,1),גיליון1!$A$3:$B$9,2,0)</f>
        <v>Wednesday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43181</v>
      </c>
      <c r="B34" s="13" t="str">
        <f>VLOOKUP(WEEKDAY(A34,1),גיליון1!$A$3:$B$9,2,0)</f>
        <v>Thursday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12">
        <f t="shared" si="3"/>
        <v>43182</v>
      </c>
      <c r="B35" s="113" t="str">
        <f>VLOOKUP(WEEKDAY(A35,1),גיליון1!$A$3:$B$9,2,0)</f>
        <v>Friday</v>
      </c>
      <c r="C35" s="52"/>
      <c r="D35" s="53"/>
      <c r="E35" s="54"/>
      <c r="F35" s="55"/>
      <c r="G35" s="114">
        <f t="shared" si="2"/>
        <v>0</v>
      </c>
      <c r="H35" s="57"/>
      <c r="I35" s="115">
        <f t="shared" si="0"/>
        <v>0</v>
      </c>
      <c r="J35" s="57"/>
      <c r="K35" s="116">
        <f t="shared" si="1"/>
        <v>0</v>
      </c>
      <c r="L35" s="117"/>
      <c r="N35" s="82"/>
    </row>
    <row r="36" spans="1:14" ht="12.75">
      <c r="A36" s="112">
        <f t="shared" si="3"/>
        <v>43183</v>
      </c>
      <c r="B36" s="113" t="str">
        <f>VLOOKUP(WEEKDAY(A36,1),גיליון1!$A$3:$B$9,2,0)</f>
        <v>Saturday</v>
      </c>
      <c r="C36" s="52"/>
      <c r="D36" s="53"/>
      <c r="E36" s="54"/>
      <c r="F36" s="55"/>
      <c r="G36" s="114">
        <f t="shared" si="2"/>
        <v>0</v>
      </c>
      <c r="H36" s="57"/>
      <c r="I36" s="115">
        <f t="shared" si="0"/>
        <v>0</v>
      </c>
      <c r="J36" s="57"/>
      <c r="K36" s="116">
        <f t="shared" si="1"/>
        <v>0</v>
      </c>
      <c r="L36" s="117"/>
      <c r="N36" s="82"/>
    </row>
    <row r="37" spans="1:14" ht="12.75">
      <c r="A37" s="14">
        <f t="shared" si="3"/>
        <v>43184</v>
      </c>
      <c r="B37" s="13" t="str">
        <f>VLOOKUP(WEEKDAY(A37,1),גיליון1!$A$3:$B$9,2,0)</f>
        <v>Sunday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43185</v>
      </c>
      <c r="B38" s="13" t="str">
        <f>VLOOKUP(WEEKDAY(A38,1),גיליון1!$A$3:$B$9,2,0)</f>
        <v>Monday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4">
        <f t="shared" si="3"/>
        <v>43186</v>
      </c>
      <c r="B39" s="13" t="str">
        <f>VLOOKUP(WEEKDAY(A39,1),גיליון1!$A$3:$B$9,2,0)</f>
        <v>Tuesday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43187</v>
      </c>
      <c r="B40" s="13" t="str">
        <f>VLOOKUP(WEEKDAY(A40,1),גיליון1!$A$3:$B$9,2,0)</f>
        <v>Wednesday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4">
        <f t="shared" si="3"/>
        <v>43188</v>
      </c>
      <c r="B41" s="13" t="str">
        <f>VLOOKUP(WEEKDAY(A41,1),גיליון1!$A$3:$B$9,2,0)</f>
        <v>Thursday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12">
        <f t="shared" si="3"/>
        <v>43189</v>
      </c>
      <c r="B42" s="113" t="str">
        <f>VLOOKUP(WEEKDAY(A42,1),גיליון1!$A$3:$B$9,2,0)</f>
        <v>Friday</v>
      </c>
      <c r="C42" s="52"/>
      <c r="D42" s="53"/>
      <c r="E42" s="54"/>
      <c r="F42" s="55"/>
      <c r="G42" s="114">
        <f t="shared" si="2"/>
        <v>0</v>
      </c>
      <c r="H42" s="57"/>
      <c r="I42" s="115">
        <f t="shared" si="0"/>
        <v>0</v>
      </c>
      <c r="J42" s="57"/>
      <c r="K42" s="116">
        <f t="shared" si="1"/>
        <v>0</v>
      </c>
      <c r="L42" s="117" t="s">
        <v>61</v>
      </c>
      <c r="N42" s="82"/>
    </row>
    <row r="43" spans="1:14" ht="13.5" thickBot="1">
      <c r="A43" s="112">
        <f t="shared" si="3"/>
        <v>43190</v>
      </c>
      <c r="B43" s="113" t="str">
        <f>VLOOKUP(WEEKDAY(A43,1),גיליון1!$A$3:$B$9,2,0)</f>
        <v>Saturday</v>
      </c>
      <c r="C43" s="52"/>
      <c r="D43" s="53"/>
      <c r="E43" s="54"/>
      <c r="F43" s="55"/>
      <c r="G43" s="114">
        <f t="shared" si="2"/>
        <v>0</v>
      </c>
      <c r="H43" s="57"/>
      <c r="I43" s="115">
        <f t="shared" si="0"/>
        <v>0</v>
      </c>
      <c r="J43" s="57"/>
      <c r="K43" s="116">
        <f t="shared" si="1"/>
        <v>0</v>
      </c>
      <c r="L43" s="117" t="s">
        <v>19</v>
      </c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12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  <c r="L58" s="51"/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3">
      <selection activeCell="J29" sqref="J29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2.421875" style="15" customWidth="1"/>
    <col min="10" max="10" width="11.57421875" style="15" customWidth="1"/>
    <col min="11" max="11" width="7.28125" style="15" customWidth="1"/>
    <col min="12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43191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87"/>
      <c r="B8" s="31"/>
      <c r="C8" s="120" t="s">
        <v>2</v>
      </c>
      <c r="D8" s="121"/>
      <c r="E8" s="122"/>
      <c r="F8" s="123"/>
      <c r="G8" s="15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88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7"/>
      <c r="B10" s="36" t="s">
        <v>3</v>
      </c>
      <c r="C10" s="91" t="s">
        <v>28</v>
      </c>
      <c r="D10" s="92" t="s">
        <v>29</v>
      </c>
      <c r="E10" s="92" t="s">
        <v>25</v>
      </c>
      <c r="F10" s="92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89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90"/>
      <c r="B12" s="41" t="s">
        <v>56</v>
      </c>
      <c r="C12" s="100" t="str">
        <f>IF('total year'!C12=0," ",'total year'!C12)</f>
        <v> </v>
      </c>
      <c r="D12" s="101" t="str">
        <f>IF('total year'!D12=0," ",'total year'!D12)</f>
        <v> </v>
      </c>
      <c r="E12" s="101" t="str">
        <f>IF('total year'!E12=0," ",'total year'!E12)</f>
        <v> </v>
      </c>
      <c r="F12" s="101" t="str">
        <f>IF('total year'!F12=0," ",'total year'!F12)</f>
        <v> </v>
      </c>
      <c r="G12" s="154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43191</v>
      </c>
      <c r="B13" s="13" t="str">
        <f>VLOOKUP(WEEKDAY(A13,1),גיליון1!$A$3:$B$9,2,0)</f>
        <v>Sunday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2">+H13+G13</f>
        <v>0</v>
      </c>
      <c r="J13" s="57"/>
      <c r="K13" s="7">
        <f aca="true" t="shared" si="1" ref="K13:K42">+J13+I13</f>
        <v>0</v>
      </c>
      <c r="L13" s="93" t="s">
        <v>62</v>
      </c>
      <c r="N13" s="82"/>
    </row>
    <row r="14" spans="1:14" ht="12.75">
      <c r="A14" s="14">
        <f>+A13+1</f>
        <v>43192</v>
      </c>
      <c r="B14" s="13" t="str">
        <f>VLOOKUP(WEEKDAY(A14,1),גיליון1!$A$3:$B$9,2,0)</f>
        <v>Monday</v>
      </c>
      <c r="C14" s="52"/>
      <c r="D14" s="53"/>
      <c r="E14" s="54"/>
      <c r="F14" s="55"/>
      <c r="G14" s="73">
        <f aca="true" t="shared" si="2" ref="G14:G42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 t="s">
        <v>62</v>
      </c>
      <c r="N14" s="82"/>
    </row>
    <row r="15" spans="1:14" ht="12.75">
      <c r="A15" s="14">
        <f aca="true" t="shared" si="3" ref="A15:A42">+A14+1</f>
        <v>43193</v>
      </c>
      <c r="B15" s="13" t="str">
        <f>VLOOKUP(WEEKDAY(A15,1),גיליון1!$A$3:$B$9,2,0)</f>
        <v>Tuesday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 t="s">
        <v>62</v>
      </c>
      <c r="N15" s="82"/>
    </row>
    <row r="16" spans="1:14" ht="12.75">
      <c r="A16" s="14">
        <f t="shared" si="3"/>
        <v>43194</v>
      </c>
      <c r="B16" s="13" t="str">
        <f>VLOOKUP(WEEKDAY(A16,1),גיליון1!$A$3:$B$9,2,0)</f>
        <v>Wednesday</v>
      </c>
      <c r="C16" s="52"/>
      <c r="D16" s="53"/>
      <c r="E16" s="54"/>
      <c r="F16" s="55"/>
      <c r="G16" s="73">
        <f t="shared" si="2"/>
        <v>0</v>
      </c>
      <c r="H16" s="56"/>
      <c r="I16" s="5">
        <f t="shared" si="0"/>
        <v>0</v>
      </c>
      <c r="J16" s="57"/>
      <c r="K16" s="7">
        <f t="shared" si="1"/>
        <v>0</v>
      </c>
      <c r="L16" s="93" t="s">
        <v>62</v>
      </c>
      <c r="N16" s="82"/>
    </row>
    <row r="17" spans="1:14" ht="12.75">
      <c r="A17" s="14">
        <f t="shared" si="3"/>
        <v>43195</v>
      </c>
      <c r="B17" s="13" t="str">
        <f>VLOOKUP(WEEKDAY(A17,1),גיליון1!$A$3:$B$9,2,0)</f>
        <v>Thursday</v>
      </c>
      <c r="C17" s="52"/>
      <c r="D17" s="53"/>
      <c r="E17" s="54"/>
      <c r="F17" s="55"/>
      <c r="G17" s="73">
        <f t="shared" si="2"/>
        <v>0</v>
      </c>
      <c r="H17" s="56"/>
      <c r="I17" s="5">
        <f t="shared" si="0"/>
        <v>0</v>
      </c>
      <c r="J17" s="57"/>
      <c r="K17" s="7">
        <f t="shared" si="1"/>
        <v>0</v>
      </c>
      <c r="L17" s="93" t="s">
        <v>63</v>
      </c>
      <c r="N17" s="82"/>
    </row>
    <row r="18" spans="1:14" ht="12.75">
      <c r="A18" s="112">
        <f t="shared" si="3"/>
        <v>43196</v>
      </c>
      <c r="B18" s="113" t="str">
        <f>VLOOKUP(WEEKDAY(A18,1),גיליון1!$A$3:$B$9,2,0)</f>
        <v>Friday</v>
      </c>
      <c r="C18" s="52"/>
      <c r="D18" s="53"/>
      <c r="E18" s="54"/>
      <c r="F18" s="55"/>
      <c r="G18" s="114">
        <f t="shared" si="2"/>
        <v>0</v>
      </c>
      <c r="H18" s="57"/>
      <c r="I18" s="115">
        <f t="shared" si="0"/>
        <v>0</v>
      </c>
      <c r="J18" s="57"/>
      <c r="K18" s="116">
        <f t="shared" si="1"/>
        <v>0</v>
      </c>
      <c r="L18" s="117" t="s">
        <v>19</v>
      </c>
      <c r="N18" s="82"/>
    </row>
    <row r="19" spans="1:14" ht="12.75">
      <c r="A19" s="112">
        <f t="shared" si="3"/>
        <v>43197</v>
      </c>
      <c r="B19" s="113" t="str">
        <f>VLOOKUP(WEEKDAY(A19,1),גיליון1!$A$3:$B$9,2,0)</f>
        <v>Saturday</v>
      </c>
      <c r="C19" s="52"/>
      <c r="D19" s="53"/>
      <c r="E19" s="54"/>
      <c r="F19" s="55"/>
      <c r="G19" s="114">
        <f t="shared" si="2"/>
        <v>0</v>
      </c>
      <c r="H19" s="57"/>
      <c r="I19" s="115">
        <f t="shared" si="0"/>
        <v>0</v>
      </c>
      <c r="J19" s="57"/>
      <c r="K19" s="116">
        <f t="shared" si="1"/>
        <v>0</v>
      </c>
      <c r="L19" s="117"/>
      <c r="N19" s="82"/>
    </row>
    <row r="20" spans="1:14" ht="12.75">
      <c r="A20" s="14">
        <f t="shared" si="3"/>
        <v>43198</v>
      </c>
      <c r="B20" s="13" t="str">
        <f>VLOOKUP(WEEKDAY(A20,1),גיליון1!$A$3:$B$9,2,0)</f>
        <v>Sunday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43199</v>
      </c>
      <c r="B21" s="13" t="str">
        <f>VLOOKUP(WEEKDAY(A21,1),גיליון1!$A$3:$B$9,2,0)</f>
        <v>Monday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4">
        <f t="shared" si="3"/>
        <v>43200</v>
      </c>
      <c r="B22" s="13" t="str">
        <f>VLOOKUP(WEEKDAY(A22,1),גיליון1!$A$3:$B$9,2,0)</f>
        <v>Tuesday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4">
        <f t="shared" si="3"/>
        <v>43201</v>
      </c>
      <c r="B23" s="13" t="str">
        <f>VLOOKUP(WEEKDAY(A23,1),גיליון1!$A$3:$B$9,2,0)</f>
        <v>Wednesday</v>
      </c>
      <c r="C23" s="52"/>
      <c r="D23" s="53"/>
      <c r="E23" s="54"/>
      <c r="F23" s="55"/>
      <c r="G23" s="73">
        <f t="shared" si="2"/>
        <v>0</v>
      </c>
      <c r="H23" s="56"/>
      <c r="I23" s="5">
        <f t="shared" si="0"/>
        <v>0</v>
      </c>
      <c r="J23" s="57"/>
      <c r="K23" s="7">
        <f t="shared" si="1"/>
        <v>0</v>
      </c>
      <c r="L23" s="93"/>
      <c r="N23" s="82"/>
    </row>
    <row r="24" spans="1:14" ht="12.75">
      <c r="A24" s="14">
        <f t="shared" si="3"/>
        <v>43202</v>
      </c>
      <c r="B24" s="13" t="str">
        <f>VLOOKUP(WEEKDAY(A24,1),גיליון1!$A$3:$B$9,2,0)</f>
        <v>Thursday</v>
      </c>
      <c r="C24" s="52"/>
      <c r="D24" s="53"/>
      <c r="E24" s="54"/>
      <c r="F24" s="55"/>
      <c r="G24" s="73">
        <f t="shared" si="2"/>
        <v>0</v>
      </c>
      <c r="H24" s="56"/>
      <c r="I24" s="5">
        <f t="shared" si="0"/>
        <v>0</v>
      </c>
      <c r="J24" s="57"/>
      <c r="K24" s="7">
        <f t="shared" si="1"/>
        <v>0</v>
      </c>
      <c r="L24" s="93"/>
      <c r="N24" s="82"/>
    </row>
    <row r="25" spans="1:14" ht="12.75">
      <c r="A25" s="112">
        <f t="shared" si="3"/>
        <v>43203</v>
      </c>
      <c r="B25" s="113" t="str">
        <f>VLOOKUP(WEEKDAY(A25,1),גיליון1!$A$3:$B$9,2,0)</f>
        <v>Friday</v>
      </c>
      <c r="C25" s="52"/>
      <c r="D25" s="53"/>
      <c r="E25" s="54"/>
      <c r="F25" s="55"/>
      <c r="G25" s="114">
        <f t="shared" si="2"/>
        <v>0</v>
      </c>
      <c r="H25" s="57"/>
      <c r="I25" s="115">
        <f t="shared" si="0"/>
        <v>0</v>
      </c>
      <c r="J25" s="57"/>
      <c r="K25" s="116">
        <f t="shared" si="1"/>
        <v>0</v>
      </c>
      <c r="L25" s="117"/>
      <c r="N25" s="82"/>
    </row>
    <row r="26" spans="1:14" ht="12.75">
      <c r="A26" s="112">
        <f t="shared" si="3"/>
        <v>43204</v>
      </c>
      <c r="B26" s="113" t="str">
        <f>VLOOKUP(WEEKDAY(A26,1),גיליון1!$A$3:$B$9,2,0)</f>
        <v>Saturday</v>
      </c>
      <c r="C26" s="52"/>
      <c r="D26" s="53"/>
      <c r="E26" s="54"/>
      <c r="F26" s="55"/>
      <c r="G26" s="114">
        <f t="shared" si="2"/>
        <v>0</v>
      </c>
      <c r="H26" s="57"/>
      <c r="I26" s="115">
        <f t="shared" si="0"/>
        <v>0</v>
      </c>
      <c r="J26" s="57"/>
      <c r="K26" s="116">
        <f t="shared" si="1"/>
        <v>0</v>
      </c>
      <c r="L26" s="117"/>
      <c r="N26" s="82"/>
    </row>
    <row r="27" spans="1:14" ht="12.75">
      <c r="A27" s="14">
        <f t="shared" si="3"/>
        <v>43205</v>
      </c>
      <c r="B27" s="13" t="str">
        <f>VLOOKUP(WEEKDAY(A27,1),גיליון1!$A$3:$B$9,2,0)</f>
        <v>Sunday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43206</v>
      </c>
      <c r="B28" s="13" t="str">
        <f>VLOOKUP(WEEKDAY(A28,1),גיליון1!$A$3:$B$9,2,0)</f>
        <v>Monday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4">
        <f t="shared" si="3"/>
        <v>43207</v>
      </c>
      <c r="B29" s="13" t="str">
        <f>VLOOKUP(WEEKDAY(A29,1),גיליון1!$A$3:$B$9,2,0)</f>
        <v>Tuesday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108" t="s">
        <v>65</v>
      </c>
      <c r="N29" s="82"/>
    </row>
    <row r="30" spans="1:14" ht="12.75">
      <c r="A30" s="14">
        <f t="shared" si="3"/>
        <v>43208</v>
      </c>
      <c r="B30" s="13" t="str">
        <f>VLOOKUP(WEEKDAY(A30,1),גיליון1!$A$3:$B$9,2,0)</f>
        <v>Wednesday</v>
      </c>
      <c r="C30" s="52"/>
      <c r="D30" s="53"/>
      <c r="E30" s="54"/>
      <c r="F30" s="55"/>
      <c r="G30" s="73">
        <f t="shared" si="2"/>
        <v>0</v>
      </c>
      <c r="H30" s="56"/>
      <c r="I30" s="5">
        <f t="shared" si="0"/>
        <v>0</v>
      </c>
      <c r="J30" s="57"/>
      <c r="K30" s="7">
        <f t="shared" si="1"/>
        <v>0</v>
      </c>
      <c r="L30" s="93" t="s">
        <v>64</v>
      </c>
      <c r="N30" s="82"/>
    </row>
    <row r="31" spans="1:14" ht="12.75">
      <c r="A31" s="14">
        <f t="shared" si="3"/>
        <v>43209</v>
      </c>
      <c r="B31" s="13" t="str">
        <f>VLOOKUP(WEEKDAY(A31,1),גיליון1!$A$3:$B$9,2,0)</f>
        <v>Thursday</v>
      </c>
      <c r="C31" s="52"/>
      <c r="D31" s="53"/>
      <c r="E31" s="54"/>
      <c r="F31" s="55"/>
      <c r="G31" s="73">
        <f t="shared" si="2"/>
        <v>0</v>
      </c>
      <c r="H31" s="56"/>
      <c r="I31" s="5">
        <f t="shared" si="0"/>
        <v>0</v>
      </c>
      <c r="J31" s="57"/>
      <c r="K31" s="7">
        <f t="shared" si="1"/>
        <v>0</v>
      </c>
      <c r="L31" s="93" t="s">
        <v>24</v>
      </c>
      <c r="N31" s="82"/>
    </row>
    <row r="32" spans="1:14" ht="12.75">
      <c r="A32" s="112">
        <f t="shared" si="3"/>
        <v>43210</v>
      </c>
      <c r="B32" s="113" t="str">
        <f>VLOOKUP(WEEKDAY(A32,1),גיליון1!$A$3:$B$9,2,0)</f>
        <v>Friday</v>
      </c>
      <c r="C32" s="52"/>
      <c r="D32" s="53"/>
      <c r="E32" s="54"/>
      <c r="F32" s="55"/>
      <c r="G32" s="114">
        <f t="shared" si="2"/>
        <v>0</v>
      </c>
      <c r="H32" s="57"/>
      <c r="I32" s="115">
        <f t="shared" si="0"/>
        <v>0</v>
      </c>
      <c r="J32" s="57"/>
      <c r="K32" s="116">
        <f t="shared" si="1"/>
        <v>0</v>
      </c>
      <c r="L32" s="117"/>
      <c r="N32" s="82"/>
    </row>
    <row r="33" spans="1:14" ht="12.75">
      <c r="A33" s="112">
        <f t="shared" si="3"/>
        <v>43211</v>
      </c>
      <c r="B33" s="113" t="str">
        <f>VLOOKUP(WEEKDAY(A33,1),גיליון1!$A$3:$B$9,2,0)</f>
        <v>Saturday</v>
      </c>
      <c r="C33" s="52"/>
      <c r="D33" s="53"/>
      <c r="E33" s="54"/>
      <c r="F33" s="55"/>
      <c r="G33" s="114">
        <f t="shared" si="2"/>
        <v>0</v>
      </c>
      <c r="H33" s="57"/>
      <c r="I33" s="115">
        <f t="shared" si="0"/>
        <v>0</v>
      </c>
      <c r="J33" s="57"/>
      <c r="K33" s="116">
        <f t="shared" si="1"/>
        <v>0</v>
      </c>
      <c r="L33" s="117"/>
      <c r="N33" s="82"/>
    </row>
    <row r="34" spans="1:14" ht="12.75">
      <c r="A34" s="14">
        <f t="shared" si="3"/>
        <v>43212</v>
      </c>
      <c r="B34" s="13" t="str">
        <f>VLOOKUP(WEEKDAY(A34,1),גיליון1!$A$3:$B$9,2,0)</f>
        <v>Sunday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4">
        <f t="shared" si="3"/>
        <v>43213</v>
      </c>
      <c r="B35" s="13" t="str">
        <f>VLOOKUP(WEEKDAY(A35,1),גיליון1!$A$3:$B$9,2,0)</f>
        <v>Monday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4">
        <f t="shared" si="3"/>
        <v>43214</v>
      </c>
      <c r="B36" s="13" t="str">
        <f>VLOOKUP(WEEKDAY(A36,1),גיליון1!$A$3:$B$9,2,0)</f>
        <v>Tuesday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4">
        <f t="shared" si="3"/>
        <v>43215</v>
      </c>
      <c r="B37" s="13" t="str">
        <f>VLOOKUP(WEEKDAY(A37,1),גיליון1!$A$3:$B$9,2,0)</f>
        <v>Wednesday</v>
      </c>
      <c r="C37" s="52"/>
      <c r="D37" s="53"/>
      <c r="E37" s="54"/>
      <c r="F37" s="55"/>
      <c r="G37" s="73">
        <f t="shared" si="2"/>
        <v>0</v>
      </c>
      <c r="H37" s="56"/>
      <c r="I37" s="5">
        <f t="shared" si="0"/>
        <v>0</v>
      </c>
      <c r="J37" s="57"/>
      <c r="K37" s="7">
        <f t="shared" si="1"/>
        <v>0</v>
      </c>
      <c r="L37" s="93"/>
      <c r="N37" s="82"/>
    </row>
    <row r="38" spans="1:14" ht="12.75">
      <c r="A38" s="14">
        <f t="shared" si="3"/>
        <v>43216</v>
      </c>
      <c r="B38" s="13" t="str">
        <f>VLOOKUP(WEEKDAY(A38,1),גיליון1!$A$3:$B$9,2,0)</f>
        <v>Thursday</v>
      </c>
      <c r="C38" s="52"/>
      <c r="D38" s="53"/>
      <c r="E38" s="54"/>
      <c r="F38" s="55"/>
      <c r="G38" s="73">
        <f t="shared" si="2"/>
        <v>0</v>
      </c>
      <c r="H38" s="56"/>
      <c r="I38" s="5">
        <f t="shared" si="0"/>
        <v>0</v>
      </c>
      <c r="J38" s="57"/>
      <c r="K38" s="7">
        <f t="shared" si="1"/>
        <v>0</v>
      </c>
      <c r="L38" s="93"/>
      <c r="N38" s="82"/>
    </row>
    <row r="39" spans="1:14" ht="12.75">
      <c r="A39" s="112">
        <f t="shared" si="3"/>
        <v>43217</v>
      </c>
      <c r="B39" s="113" t="str">
        <f>VLOOKUP(WEEKDAY(A39,1),גיליון1!$A$3:$B$9,2,0)</f>
        <v>Friday</v>
      </c>
      <c r="C39" s="52"/>
      <c r="D39" s="53"/>
      <c r="E39" s="54"/>
      <c r="F39" s="55"/>
      <c r="G39" s="114">
        <f t="shared" si="2"/>
        <v>0</v>
      </c>
      <c r="H39" s="57"/>
      <c r="I39" s="115">
        <f t="shared" si="0"/>
        <v>0</v>
      </c>
      <c r="J39" s="57"/>
      <c r="K39" s="116">
        <f t="shared" si="1"/>
        <v>0</v>
      </c>
      <c r="L39" s="117"/>
      <c r="N39" s="82"/>
    </row>
    <row r="40" spans="1:14" ht="12.75">
      <c r="A40" s="112">
        <f t="shared" si="3"/>
        <v>43218</v>
      </c>
      <c r="B40" s="113" t="str">
        <f>VLOOKUP(WEEKDAY(A40,1),גיליון1!$A$3:$B$9,2,0)</f>
        <v>Saturday</v>
      </c>
      <c r="C40" s="52"/>
      <c r="D40" s="53"/>
      <c r="E40" s="54"/>
      <c r="F40" s="55"/>
      <c r="G40" s="114">
        <f t="shared" si="2"/>
        <v>0</v>
      </c>
      <c r="H40" s="57"/>
      <c r="I40" s="115">
        <f t="shared" si="0"/>
        <v>0</v>
      </c>
      <c r="J40" s="57"/>
      <c r="K40" s="116">
        <f t="shared" si="1"/>
        <v>0</v>
      </c>
      <c r="L40" s="117"/>
      <c r="N40" s="82"/>
    </row>
    <row r="41" spans="1:14" ht="12.75">
      <c r="A41" s="14">
        <f t="shared" si="3"/>
        <v>43219</v>
      </c>
      <c r="B41" s="13" t="str">
        <f>VLOOKUP(WEEKDAY(A41,1),גיליון1!$A$3:$B$9,2,0)</f>
        <v>Sunday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4">
        <f t="shared" si="3"/>
        <v>43220</v>
      </c>
      <c r="B42" s="13" t="str">
        <f>VLOOKUP(WEEKDAY(A42,1),גיליון1!$A$3:$B$9,2,0)</f>
        <v>Monday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  <c r="N42" s="82"/>
    </row>
    <row r="43" spans="1:14" ht="13.5" thickBot="1">
      <c r="A43" s="14"/>
      <c r="B43" s="13"/>
      <c r="C43" s="52"/>
      <c r="D43" s="53"/>
      <c r="E43" s="54"/>
      <c r="F43" s="55"/>
      <c r="G43" s="73"/>
      <c r="H43" s="56"/>
      <c r="I43" s="5"/>
      <c r="J43" s="57"/>
      <c r="K43" s="7"/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9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13.00390625" style="15" customWidth="1"/>
    <col min="2" max="2" width="17.140625" style="15" customWidth="1"/>
    <col min="3" max="3" width="9.7109375" style="15" customWidth="1"/>
    <col min="4" max="4" width="11.140625" style="15" customWidth="1"/>
    <col min="5" max="5" width="11.00390625" style="15" customWidth="1"/>
    <col min="6" max="6" width="10.8515625" style="15" customWidth="1"/>
    <col min="7" max="7" width="7.8515625" style="15" customWidth="1"/>
    <col min="8" max="8" width="10.140625" style="15" customWidth="1"/>
    <col min="9" max="9" width="11.140625" style="15" customWidth="1"/>
    <col min="10" max="10" width="11.57421875" style="15" customWidth="1"/>
    <col min="11" max="11" width="7.28125" style="15" customWidth="1"/>
    <col min="12" max="12" width="10.421875" style="15" customWidth="1"/>
    <col min="13" max="16384" width="9.140625" style="15" customWidth="1"/>
  </cols>
  <sheetData>
    <row r="1" spans="1:12" ht="18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>
      <c r="A2" s="16"/>
      <c r="B2" s="17" t="s">
        <v>0</v>
      </c>
      <c r="C2" s="18"/>
      <c r="D2" s="105">
        <f>+A13</f>
        <v>43221</v>
      </c>
      <c r="E2" s="19"/>
      <c r="F2" s="19"/>
      <c r="G2" s="20"/>
      <c r="H2" s="21"/>
      <c r="I2" s="21"/>
      <c r="J2" s="21"/>
      <c r="K2" s="21"/>
      <c r="L2" s="18"/>
    </row>
    <row r="3" spans="1:12" ht="7.5" customHeight="1">
      <c r="A3" s="22"/>
      <c r="B3" s="17"/>
      <c r="C3" s="22"/>
      <c r="D3" s="22"/>
      <c r="E3" s="22"/>
      <c r="F3" s="22"/>
      <c r="G3" s="20"/>
      <c r="H3" s="23"/>
      <c r="I3" s="23"/>
      <c r="J3" s="23"/>
      <c r="K3" s="23"/>
      <c r="L3" s="18"/>
    </row>
    <row r="4" spans="1:13" ht="15">
      <c r="A4" s="22"/>
      <c r="B4" s="17" t="s">
        <v>52</v>
      </c>
      <c r="C4" s="137" t="str">
        <f>'total year'!C4:E4</f>
        <v>TAU</v>
      </c>
      <c r="D4" s="137"/>
      <c r="E4" s="24"/>
      <c r="F4" s="17" t="s">
        <v>43</v>
      </c>
      <c r="G4" s="20"/>
      <c r="H4" s="23"/>
      <c r="I4" s="137" t="str">
        <f>IF('total year'!I4:K4=0," ",'total year'!I4:K4)</f>
        <v> </v>
      </c>
      <c r="J4" s="137"/>
      <c r="K4" s="21"/>
      <c r="L4" s="18"/>
      <c r="M4" s="85" t="s">
        <v>36</v>
      </c>
    </row>
    <row r="5" spans="1:15" ht="18">
      <c r="A5" s="22"/>
      <c r="B5" s="17"/>
      <c r="C5" s="25"/>
      <c r="D5" s="25"/>
      <c r="E5" s="23"/>
      <c r="F5" s="23"/>
      <c r="G5" s="20"/>
      <c r="H5" s="26"/>
      <c r="I5" s="26"/>
      <c r="J5" s="26"/>
      <c r="K5" s="21"/>
      <c r="L5" s="23"/>
      <c r="M5" s="86" t="s">
        <v>44</v>
      </c>
      <c r="O5" s="86"/>
    </row>
    <row r="6" spans="1:13" ht="18">
      <c r="A6" s="22"/>
      <c r="B6" s="17" t="s">
        <v>1</v>
      </c>
      <c r="C6" s="152" t="str">
        <f>IF('total year'!C6:E6=0," ",'total year'!C6:E6)</f>
        <v> </v>
      </c>
      <c r="D6" s="152"/>
      <c r="E6" s="23"/>
      <c r="F6" s="17" t="s">
        <v>42</v>
      </c>
      <c r="G6" s="20"/>
      <c r="H6" s="27"/>
      <c r="I6" s="137" t="str">
        <f>IF('total year'!I6:K6=0," ",'total year'!I6:K6)</f>
        <v> </v>
      </c>
      <c r="J6" s="137"/>
      <c r="K6" s="21"/>
      <c r="L6" s="23"/>
      <c r="M6" s="86" t="s">
        <v>45</v>
      </c>
    </row>
    <row r="7" spans="1:12" ht="4.5" customHeight="1" thickBot="1">
      <c r="A7" s="28"/>
      <c r="B7" s="29"/>
      <c r="C7" s="24"/>
      <c r="D7" s="24"/>
      <c r="E7" s="24"/>
      <c r="F7" s="24"/>
      <c r="G7" s="24"/>
      <c r="H7" s="24"/>
      <c r="I7" s="24"/>
      <c r="J7" s="24"/>
      <c r="K7" s="21"/>
      <c r="L7" s="24"/>
    </row>
    <row r="8" spans="1:12" ht="15.75" customHeight="1">
      <c r="A8" s="30"/>
      <c r="B8" s="31"/>
      <c r="C8" s="120" t="s">
        <v>2</v>
      </c>
      <c r="D8" s="121"/>
      <c r="E8" s="122"/>
      <c r="F8" s="123"/>
      <c r="G8" s="123"/>
      <c r="H8" s="133" t="s">
        <v>38</v>
      </c>
      <c r="I8" s="126" t="s">
        <v>40</v>
      </c>
      <c r="J8" s="124" t="s">
        <v>32</v>
      </c>
      <c r="K8" s="138" t="s">
        <v>39</v>
      </c>
      <c r="L8" s="138" t="s">
        <v>18</v>
      </c>
    </row>
    <row r="9" spans="1:12" ht="12.75" customHeight="1">
      <c r="A9" s="32"/>
      <c r="B9" s="33"/>
      <c r="C9" s="75"/>
      <c r="D9" s="72"/>
      <c r="E9" s="72"/>
      <c r="F9" s="72"/>
      <c r="G9" s="129" t="s">
        <v>23</v>
      </c>
      <c r="H9" s="134"/>
      <c r="I9" s="127"/>
      <c r="J9" s="125"/>
      <c r="K9" s="139"/>
      <c r="L9" s="139"/>
    </row>
    <row r="10" spans="1:13" ht="12.75" customHeight="1">
      <c r="A10" s="35"/>
      <c r="B10" s="36" t="s">
        <v>3</v>
      </c>
      <c r="C10" s="37" t="s">
        <v>28</v>
      </c>
      <c r="D10" s="35" t="s">
        <v>29</v>
      </c>
      <c r="E10" s="35" t="s">
        <v>25</v>
      </c>
      <c r="F10" s="35" t="s">
        <v>41</v>
      </c>
      <c r="G10" s="130"/>
      <c r="H10" s="134"/>
      <c r="I10" s="127"/>
      <c r="J10" s="141" t="s">
        <v>53</v>
      </c>
      <c r="K10" s="139"/>
      <c r="L10" s="139"/>
      <c r="M10" s="85" t="s">
        <v>36</v>
      </c>
    </row>
    <row r="11" spans="1:13" ht="14.25" customHeight="1">
      <c r="A11" s="34"/>
      <c r="B11" s="39" t="s">
        <v>50</v>
      </c>
      <c r="C11" s="37" t="str">
        <f>IF('total year'!C11=0," ",'total year'!C11)</f>
        <v> </v>
      </c>
      <c r="D11" s="35" t="str">
        <f>IF('total year'!D11=0," ",'total year'!D11)</f>
        <v> </v>
      </c>
      <c r="E11" s="35" t="str">
        <f>IF('total year'!E11=0," ",'total year'!E11)</f>
        <v> </v>
      </c>
      <c r="F11" s="35" t="str">
        <f>IF('total year'!F11=0," ",'total year'!F11)</f>
        <v> </v>
      </c>
      <c r="G11" s="130"/>
      <c r="H11" s="134"/>
      <c r="I11" s="127"/>
      <c r="J11" s="142"/>
      <c r="K11" s="139"/>
      <c r="L11" s="139"/>
      <c r="M11" s="86" t="s">
        <v>46</v>
      </c>
    </row>
    <row r="12" spans="1:13" ht="17.25" customHeight="1" thickBot="1">
      <c r="A12" s="40"/>
      <c r="B12" s="41" t="s">
        <v>56</v>
      </c>
      <c r="C12" s="98" t="str">
        <f>IF('total year'!C12=0," ",'total year'!C12)</f>
        <v> </v>
      </c>
      <c r="D12" s="99" t="str">
        <f>IF('total year'!D12=0," ",'total year'!D12)</f>
        <v> </v>
      </c>
      <c r="E12" s="99" t="str">
        <f>IF('total year'!E12=0," ",'total year'!E12)</f>
        <v> </v>
      </c>
      <c r="F12" s="99" t="str">
        <f>IF('total year'!F12=0," ",'total year'!F12)</f>
        <v> </v>
      </c>
      <c r="G12" s="131"/>
      <c r="H12" s="135"/>
      <c r="I12" s="128"/>
      <c r="J12" s="143"/>
      <c r="K12" s="140"/>
      <c r="L12" s="140"/>
      <c r="M12" s="86" t="s">
        <v>47</v>
      </c>
    </row>
    <row r="13" spans="1:14" ht="12.75">
      <c r="A13" s="14">
        <v>43221</v>
      </c>
      <c r="B13" s="13" t="str">
        <f>VLOOKUP(WEEKDAY(A13,1),גיליון1!$A$3:$B$9,2,0)</f>
        <v>Tuesday</v>
      </c>
      <c r="C13" s="52"/>
      <c r="D13" s="53"/>
      <c r="E13" s="54"/>
      <c r="F13" s="55"/>
      <c r="G13" s="73">
        <f>SUM(C13:F13)</f>
        <v>0</v>
      </c>
      <c r="H13" s="56"/>
      <c r="I13" s="5">
        <f aca="true" t="shared" si="0" ref="I13:I43">+H13+G13</f>
        <v>0</v>
      </c>
      <c r="J13" s="57"/>
      <c r="K13" s="7">
        <f aca="true" t="shared" si="1" ref="K13:K43">+J13+I13</f>
        <v>0</v>
      </c>
      <c r="L13" s="93"/>
      <c r="N13" s="82"/>
    </row>
    <row r="14" spans="1:14" ht="12.75">
      <c r="A14" s="14">
        <f>+A13+1</f>
        <v>43222</v>
      </c>
      <c r="B14" s="13" t="str">
        <f>VLOOKUP(WEEKDAY(A14,1),גיליון1!$A$3:$B$9,2,0)</f>
        <v>Wednesday</v>
      </c>
      <c r="C14" s="52"/>
      <c r="D14" s="53"/>
      <c r="E14" s="54"/>
      <c r="F14" s="55"/>
      <c r="G14" s="73">
        <f aca="true" t="shared" si="2" ref="G14:G43">SUM(C14:F14)</f>
        <v>0</v>
      </c>
      <c r="H14" s="56"/>
      <c r="I14" s="5">
        <f t="shared" si="0"/>
        <v>0</v>
      </c>
      <c r="J14" s="57"/>
      <c r="K14" s="7">
        <f t="shared" si="1"/>
        <v>0</v>
      </c>
      <c r="L14" s="93"/>
      <c r="N14" s="82"/>
    </row>
    <row r="15" spans="1:14" ht="12.75">
      <c r="A15" s="14">
        <f aca="true" t="shared" si="3" ref="A15:A43">+A14+1</f>
        <v>43223</v>
      </c>
      <c r="B15" s="13" t="str">
        <f>VLOOKUP(WEEKDAY(A15,1),גיליון1!$A$3:$B$9,2,0)</f>
        <v>Thursday</v>
      </c>
      <c r="C15" s="52"/>
      <c r="D15" s="53"/>
      <c r="E15" s="54"/>
      <c r="F15" s="55"/>
      <c r="G15" s="73">
        <f t="shared" si="2"/>
        <v>0</v>
      </c>
      <c r="H15" s="56"/>
      <c r="I15" s="5">
        <f t="shared" si="0"/>
        <v>0</v>
      </c>
      <c r="J15" s="57"/>
      <c r="K15" s="7">
        <f t="shared" si="1"/>
        <v>0</v>
      </c>
      <c r="L15" s="93"/>
      <c r="N15" s="82"/>
    </row>
    <row r="16" spans="1:14" ht="12.75">
      <c r="A16" s="112">
        <f t="shared" si="3"/>
        <v>43224</v>
      </c>
      <c r="B16" s="113" t="str">
        <f>VLOOKUP(WEEKDAY(A16,1),גיליון1!$A$3:$B$9,2,0)</f>
        <v>Friday</v>
      </c>
      <c r="C16" s="52"/>
      <c r="D16" s="53"/>
      <c r="E16" s="54"/>
      <c r="F16" s="55"/>
      <c r="G16" s="114">
        <f t="shared" si="2"/>
        <v>0</v>
      </c>
      <c r="H16" s="57"/>
      <c r="I16" s="115">
        <f t="shared" si="0"/>
        <v>0</v>
      </c>
      <c r="J16" s="57"/>
      <c r="K16" s="116">
        <f t="shared" si="1"/>
        <v>0</v>
      </c>
      <c r="L16" s="117"/>
      <c r="N16" s="82"/>
    </row>
    <row r="17" spans="1:14" ht="12.75">
      <c r="A17" s="112">
        <f t="shared" si="3"/>
        <v>43225</v>
      </c>
      <c r="B17" s="113" t="str">
        <f>VLOOKUP(WEEKDAY(A17,1),גיליון1!$A$3:$B$9,2,0)</f>
        <v>Saturday</v>
      </c>
      <c r="C17" s="52"/>
      <c r="D17" s="53"/>
      <c r="E17" s="54"/>
      <c r="F17" s="55"/>
      <c r="G17" s="114">
        <f t="shared" si="2"/>
        <v>0</v>
      </c>
      <c r="H17" s="57"/>
      <c r="I17" s="115">
        <f t="shared" si="0"/>
        <v>0</v>
      </c>
      <c r="J17" s="57"/>
      <c r="K17" s="116">
        <f t="shared" si="1"/>
        <v>0</v>
      </c>
      <c r="L17" s="117"/>
      <c r="N17" s="82"/>
    </row>
    <row r="18" spans="1:14" ht="12.75">
      <c r="A18" s="14">
        <f t="shared" si="3"/>
        <v>43226</v>
      </c>
      <c r="B18" s="13" t="str">
        <f>VLOOKUP(WEEKDAY(A18,1),גיליון1!$A$3:$B$9,2,0)</f>
        <v>Sunday</v>
      </c>
      <c r="C18" s="52"/>
      <c r="D18" s="53"/>
      <c r="E18" s="54"/>
      <c r="F18" s="55"/>
      <c r="G18" s="73">
        <f t="shared" si="2"/>
        <v>0</v>
      </c>
      <c r="H18" s="56"/>
      <c r="I18" s="5">
        <f t="shared" si="0"/>
        <v>0</v>
      </c>
      <c r="J18" s="57"/>
      <c r="K18" s="7">
        <f t="shared" si="1"/>
        <v>0</v>
      </c>
      <c r="L18" s="93"/>
      <c r="N18" s="82"/>
    </row>
    <row r="19" spans="1:14" ht="12.75">
      <c r="A19" s="14">
        <f t="shared" si="3"/>
        <v>43227</v>
      </c>
      <c r="B19" s="13" t="str">
        <f>VLOOKUP(WEEKDAY(A19,1),גיליון1!$A$3:$B$9,2,0)</f>
        <v>Monday</v>
      </c>
      <c r="C19" s="52"/>
      <c r="D19" s="53"/>
      <c r="E19" s="54"/>
      <c r="F19" s="55"/>
      <c r="G19" s="73">
        <f t="shared" si="2"/>
        <v>0</v>
      </c>
      <c r="H19" s="56"/>
      <c r="I19" s="5">
        <f t="shared" si="0"/>
        <v>0</v>
      </c>
      <c r="J19" s="57"/>
      <c r="K19" s="7">
        <f t="shared" si="1"/>
        <v>0</v>
      </c>
      <c r="L19" s="93"/>
      <c r="N19" s="82"/>
    </row>
    <row r="20" spans="1:14" ht="12.75">
      <c r="A20" s="14">
        <f t="shared" si="3"/>
        <v>43228</v>
      </c>
      <c r="B20" s="13" t="str">
        <f>VLOOKUP(WEEKDAY(A20,1),גיליון1!$A$3:$B$9,2,0)</f>
        <v>Tuesday</v>
      </c>
      <c r="C20" s="52"/>
      <c r="D20" s="53"/>
      <c r="E20" s="54"/>
      <c r="F20" s="55"/>
      <c r="G20" s="73">
        <f t="shared" si="2"/>
        <v>0</v>
      </c>
      <c r="H20" s="56"/>
      <c r="I20" s="5">
        <f t="shared" si="0"/>
        <v>0</v>
      </c>
      <c r="J20" s="57"/>
      <c r="K20" s="7">
        <f t="shared" si="1"/>
        <v>0</v>
      </c>
      <c r="L20" s="93"/>
      <c r="N20" s="82"/>
    </row>
    <row r="21" spans="1:14" ht="12.75">
      <c r="A21" s="14">
        <f t="shared" si="3"/>
        <v>43229</v>
      </c>
      <c r="B21" s="13" t="str">
        <f>VLOOKUP(WEEKDAY(A21,1),גיליון1!$A$3:$B$9,2,0)</f>
        <v>Wednesday</v>
      </c>
      <c r="C21" s="52"/>
      <c r="D21" s="53"/>
      <c r="E21" s="54"/>
      <c r="F21" s="55"/>
      <c r="G21" s="73">
        <f t="shared" si="2"/>
        <v>0</v>
      </c>
      <c r="H21" s="56"/>
      <c r="I21" s="5">
        <f t="shared" si="0"/>
        <v>0</v>
      </c>
      <c r="J21" s="57"/>
      <c r="K21" s="7">
        <f t="shared" si="1"/>
        <v>0</v>
      </c>
      <c r="L21" s="93"/>
      <c r="N21" s="82"/>
    </row>
    <row r="22" spans="1:14" ht="12.75">
      <c r="A22" s="14">
        <f t="shared" si="3"/>
        <v>43230</v>
      </c>
      <c r="B22" s="13" t="str">
        <f>VLOOKUP(WEEKDAY(A22,1),גיליון1!$A$3:$B$9,2,0)</f>
        <v>Thursday</v>
      </c>
      <c r="C22" s="52"/>
      <c r="D22" s="53"/>
      <c r="E22" s="54"/>
      <c r="F22" s="55"/>
      <c r="G22" s="73">
        <f t="shared" si="2"/>
        <v>0</v>
      </c>
      <c r="H22" s="56"/>
      <c r="I22" s="5">
        <f t="shared" si="0"/>
        <v>0</v>
      </c>
      <c r="J22" s="57"/>
      <c r="K22" s="7">
        <f t="shared" si="1"/>
        <v>0</v>
      </c>
      <c r="L22" s="93"/>
      <c r="N22" s="82"/>
    </row>
    <row r="23" spans="1:14" ht="12.75">
      <c r="A23" s="112">
        <f t="shared" si="3"/>
        <v>43231</v>
      </c>
      <c r="B23" s="113" t="str">
        <f>VLOOKUP(WEEKDAY(A23,1),גיליון1!$A$3:$B$9,2,0)</f>
        <v>Friday</v>
      </c>
      <c r="C23" s="52"/>
      <c r="D23" s="53"/>
      <c r="E23" s="54"/>
      <c r="F23" s="55"/>
      <c r="G23" s="114">
        <f t="shared" si="2"/>
        <v>0</v>
      </c>
      <c r="H23" s="57"/>
      <c r="I23" s="115">
        <f t="shared" si="0"/>
        <v>0</v>
      </c>
      <c r="J23" s="57"/>
      <c r="K23" s="116">
        <f t="shared" si="1"/>
        <v>0</v>
      </c>
      <c r="L23" s="117"/>
      <c r="N23" s="82"/>
    </row>
    <row r="24" spans="1:14" ht="12.75">
      <c r="A24" s="112">
        <f t="shared" si="3"/>
        <v>43232</v>
      </c>
      <c r="B24" s="113" t="str">
        <f>VLOOKUP(WEEKDAY(A24,1),גיליון1!$A$3:$B$9,2,0)</f>
        <v>Saturday</v>
      </c>
      <c r="C24" s="52"/>
      <c r="D24" s="53"/>
      <c r="E24" s="54"/>
      <c r="F24" s="55"/>
      <c r="G24" s="114">
        <f t="shared" si="2"/>
        <v>0</v>
      </c>
      <c r="H24" s="57"/>
      <c r="I24" s="115">
        <f t="shared" si="0"/>
        <v>0</v>
      </c>
      <c r="J24" s="57"/>
      <c r="K24" s="116">
        <f t="shared" si="1"/>
        <v>0</v>
      </c>
      <c r="L24" s="117"/>
      <c r="N24" s="82"/>
    </row>
    <row r="25" spans="1:14" ht="12.75">
      <c r="A25" s="14">
        <f t="shared" si="3"/>
        <v>43233</v>
      </c>
      <c r="B25" s="13" t="str">
        <f>VLOOKUP(WEEKDAY(A25,1),גיליון1!$A$3:$B$9,2,0)</f>
        <v>Sunday</v>
      </c>
      <c r="C25" s="52"/>
      <c r="D25" s="53"/>
      <c r="E25" s="54"/>
      <c r="F25" s="55"/>
      <c r="G25" s="73">
        <f t="shared" si="2"/>
        <v>0</v>
      </c>
      <c r="H25" s="56"/>
      <c r="I25" s="5">
        <f t="shared" si="0"/>
        <v>0</v>
      </c>
      <c r="J25" s="57"/>
      <c r="K25" s="7">
        <f t="shared" si="1"/>
        <v>0</v>
      </c>
      <c r="L25" s="93"/>
      <c r="N25" s="82"/>
    </row>
    <row r="26" spans="1:14" ht="12.75">
      <c r="A26" s="14">
        <f t="shared" si="3"/>
        <v>43234</v>
      </c>
      <c r="B26" s="13" t="str">
        <f>VLOOKUP(WEEKDAY(A26,1),גיליון1!$A$3:$B$9,2,0)</f>
        <v>Monday</v>
      </c>
      <c r="C26" s="52"/>
      <c r="D26" s="53"/>
      <c r="E26" s="54"/>
      <c r="F26" s="55"/>
      <c r="G26" s="73">
        <f t="shared" si="2"/>
        <v>0</v>
      </c>
      <c r="H26" s="56"/>
      <c r="I26" s="5">
        <f t="shared" si="0"/>
        <v>0</v>
      </c>
      <c r="J26" s="57"/>
      <c r="K26" s="7">
        <f t="shared" si="1"/>
        <v>0</v>
      </c>
      <c r="L26" s="93"/>
      <c r="N26" s="82"/>
    </row>
    <row r="27" spans="1:14" ht="12.75">
      <c r="A27" s="14">
        <f t="shared" si="3"/>
        <v>43235</v>
      </c>
      <c r="B27" s="13" t="str">
        <f>VLOOKUP(WEEKDAY(A27,1),גיליון1!$A$3:$B$9,2,0)</f>
        <v>Tuesday</v>
      </c>
      <c r="C27" s="52"/>
      <c r="D27" s="53"/>
      <c r="E27" s="54"/>
      <c r="F27" s="55"/>
      <c r="G27" s="73">
        <f t="shared" si="2"/>
        <v>0</v>
      </c>
      <c r="H27" s="56"/>
      <c r="I27" s="5">
        <f t="shared" si="0"/>
        <v>0</v>
      </c>
      <c r="J27" s="57"/>
      <c r="K27" s="7">
        <f t="shared" si="1"/>
        <v>0</v>
      </c>
      <c r="L27" s="93"/>
      <c r="N27" s="82"/>
    </row>
    <row r="28" spans="1:14" ht="12.75">
      <c r="A28" s="14">
        <f t="shared" si="3"/>
        <v>43236</v>
      </c>
      <c r="B28" s="13" t="str">
        <f>VLOOKUP(WEEKDAY(A28,1),גיליון1!$A$3:$B$9,2,0)</f>
        <v>Wednesday</v>
      </c>
      <c r="C28" s="52"/>
      <c r="D28" s="53"/>
      <c r="E28" s="54"/>
      <c r="F28" s="55"/>
      <c r="G28" s="73">
        <f t="shared" si="2"/>
        <v>0</v>
      </c>
      <c r="H28" s="56"/>
      <c r="I28" s="5">
        <f t="shared" si="0"/>
        <v>0</v>
      </c>
      <c r="J28" s="57"/>
      <c r="K28" s="7">
        <f t="shared" si="1"/>
        <v>0</v>
      </c>
      <c r="L28" s="93"/>
      <c r="N28" s="82"/>
    </row>
    <row r="29" spans="1:14" ht="12.75">
      <c r="A29" s="14">
        <f t="shared" si="3"/>
        <v>43237</v>
      </c>
      <c r="B29" s="13" t="str">
        <f>VLOOKUP(WEEKDAY(A29,1),גיליון1!$A$3:$B$9,2,0)</f>
        <v>Thursday</v>
      </c>
      <c r="C29" s="52"/>
      <c r="D29" s="53"/>
      <c r="E29" s="54"/>
      <c r="F29" s="55"/>
      <c r="G29" s="73">
        <f t="shared" si="2"/>
        <v>0</v>
      </c>
      <c r="H29" s="56"/>
      <c r="I29" s="5">
        <f t="shared" si="0"/>
        <v>0</v>
      </c>
      <c r="J29" s="57"/>
      <c r="K29" s="7">
        <f t="shared" si="1"/>
        <v>0</v>
      </c>
      <c r="L29" s="93"/>
      <c r="N29" s="82"/>
    </row>
    <row r="30" spans="1:14" ht="12.75">
      <c r="A30" s="112">
        <f t="shared" si="3"/>
        <v>43238</v>
      </c>
      <c r="B30" s="113" t="str">
        <f>VLOOKUP(WEEKDAY(A30,1),גיליון1!$A$3:$B$9,2,0)</f>
        <v>Friday</v>
      </c>
      <c r="C30" s="52"/>
      <c r="D30" s="53"/>
      <c r="E30" s="54"/>
      <c r="F30" s="55"/>
      <c r="G30" s="114">
        <f t="shared" si="2"/>
        <v>0</v>
      </c>
      <c r="H30" s="57"/>
      <c r="I30" s="115">
        <f t="shared" si="0"/>
        <v>0</v>
      </c>
      <c r="J30" s="57"/>
      <c r="K30" s="116">
        <f t="shared" si="1"/>
        <v>0</v>
      </c>
      <c r="L30" s="117"/>
      <c r="N30" s="82"/>
    </row>
    <row r="31" spans="1:14" ht="12.75">
      <c r="A31" s="112">
        <f t="shared" si="3"/>
        <v>43239</v>
      </c>
      <c r="B31" s="113" t="str">
        <f>VLOOKUP(WEEKDAY(A31,1),גיליון1!$A$3:$B$9,2,0)</f>
        <v>Saturday</v>
      </c>
      <c r="C31" s="52"/>
      <c r="D31" s="53"/>
      <c r="E31" s="54"/>
      <c r="F31" s="55"/>
      <c r="G31" s="114">
        <f t="shared" si="2"/>
        <v>0</v>
      </c>
      <c r="H31" s="57"/>
      <c r="I31" s="115">
        <f t="shared" si="0"/>
        <v>0</v>
      </c>
      <c r="J31" s="57"/>
      <c r="K31" s="116">
        <f t="shared" si="1"/>
        <v>0</v>
      </c>
      <c r="L31" s="117" t="s">
        <v>66</v>
      </c>
      <c r="N31" s="82"/>
    </row>
    <row r="32" spans="1:14" ht="12.75">
      <c r="A32" s="14">
        <f t="shared" si="3"/>
        <v>43240</v>
      </c>
      <c r="B32" s="13" t="str">
        <f>VLOOKUP(WEEKDAY(A32,1),גיליון1!$A$3:$B$9,2,0)</f>
        <v>Sunday</v>
      </c>
      <c r="C32" s="52"/>
      <c r="D32" s="53"/>
      <c r="E32" s="54"/>
      <c r="F32" s="55"/>
      <c r="G32" s="73">
        <f t="shared" si="2"/>
        <v>0</v>
      </c>
      <c r="H32" s="56"/>
      <c r="I32" s="5">
        <f t="shared" si="0"/>
        <v>0</v>
      </c>
      <c r="J32" s="57"/>
      <c r="K32" s="7">
        <f t="shared" si="1"/>
        <v>0</v>
      </c>
      <c r="L32" s="93" t="s">
        <v>67</v>
      </c>
      <c r="N32" s="82"/>
    </row>
    <row r="33" spans="1:14" ht="12.75">
      <c r="A33" s="14">
        <f t="shared" si="3"/>
        <v>43241</v>
      </c>
      <c r="B33" s="13" t="str">
        <f>VLOOKUP(WEEKDAY(A33,1),גיליון1!$A$3:$B$9,2,0)</f>
        <v>Monday</v>
      </c>
      <c r="C33" s="52"/>
      <c r="D33" s="53"/>
      <c r="E33" s="54"/>
      <c r="F33" s="55"/>
      <c r="G33" s="73">
        <f t="shared" si="2"/>
        <v>0</v>
      </c>
      <c r="H33" s="56"/>
      <c r="I33" s="5">
        <f t="shared" si="0"/>
        <v>0</v>
      </c>
      <c r="J33" s="57"/>
      <c r="K33" s="7">
        <f t="shared" si="1"/>
        <v>0</v>
      </c>
      <c r="L33" s="93"/>
      <c r="N33" s="82"/>
    </row>
    <row r="34" spans="1:14" ht="12.75">
      <c r="A34" s="14">
        <f t="shared" si="3"/>
        <v>43242</v>
      </c>
      <c r="B34" s="13" t="str">
        <f>VLOOKUP(WEEKDAY(A34,1),גיליון1!$A$3:$B$9,2,0)</f>
        <v>Tuesday</v>
      </c>
      <c r="C34" s="52"/>
      <c r="D34" s="53"/>
      <c r="E34" s="54"/>
      <c r="F34" s="55"/>
      <c r="G34" s="73">
        <f t="shared" si="2"/>
        <v>0</v>
      </c>
      <c r="H34" s="56"/>
      <c r="I34" s="5">
        <f t="shared" si="0"/>
        <v>0</v>
      </c>
      <c r="J34" s="57"/>
      <c r="K34" s="7">
        <f t="shared" si="1"/>
        <v>0</v>
      </c>
      <c r="L34" s="93"/>
      <c r="N34" s="82"/>
    </row>
    <row r="35" spans="1:14" ht="12.75">
      <c r="A35" s="14">
        <f t="shared" si="3"/>
        <v>43243</v>
      </c>
      <c r="B35" s="13" t="str">
        <f>VLOOKUP(WEEKDAY(A35,1),גיליון1!$A$3:$B$9,2,0)</f>
        <v>Wednesday</v>
      </c>
      <c r="C35" s="52"/>
      <c r="D35" s="53"/>
      <c r="E35" s="54"/>
      <c r="F35" s="55"/>
      <c r="G35" s="73">
        <f t="shared" si="2"/>
        <v>0</v>
      </c>
      <c r="H35" s="56"/>
      <c r="I35" s="5">
        <f t="shared" si="0"/>
        <v>0</v>
      </c>
      <c r="J35" s="57"/>
      <c r="K35" s="7">
        <f t="shared" si="1"/>
        <v>0</v>
      </c>
      <c r="L35" s="93"/>
      <c r="N35" s="82"/>
    </row>
    <row r="36" spans="1:14" ht="12.75">
      <c r="A36" s="14">
        <f t="shared" si="3"/>
        <v>43244</v>
      </c>
      <c r="B36" s="13" t="str">
        <f>VLOOKUP(WEEKDAY(A36,1),גיליון1!$A$3:$B$9,2,0)</f>
        <v>Thursday</v>
      </c>
      <c r="C36" s="52"/>
      <c r="D36" s="53"/>
      <c r="E36" s="54"/>
      <c r="F36" s="55"/>
      <c r="G36" s="73">
        <f t="shared" si="2"/>
        <v>0</v>
      </c>
      <c r="H36" s="56"/>
      <c r="I36" s="5">
        <f t="shared" si="0"/>
        <v>0</v>
      </c>
      <c r="J36" s="57"/>
      <c r="K36" s="7">
        <f t="shared" si="1"/>
        <v>0</v>
      </c>
      <c r="L36" s="93"/>
      <c r="N36" s="82"/>
    </row>
    <row r="37" spans="1:14" ht="12.75">
      <c r="A37" s="112">
        <f t="shared" si="3"/>
        <v>43245</v>
      </c>
      <c r="B37" s="113" t="str">
        <f>VLOOKUP(WEEKDAY(A37,1),גיליון1!$A$3:$B$9,2,0)</f>
        <v>Friday</v>
      </c>
      <c r="C37" s="52"/>
      <c r="D37" s="53"/>
      <c r="E37" s="54"/>
      <c r="F37" s="55"/>
      <c r="G37" s="114">
        <f t="shared" si="2"/>
        <v>0</v>
      </c>
      <c r="H37" s="57"/>
      <c r="I37" s="115">
        <f t="shared" si="0"/>
        <v>0</v>
      </c>
      <c r="J37" s="57"/>
      <c r="K37" s="116">
        <f t="shared" si="1"/>
        <v>0</v>
      </c>
      <c r="L37" s="117"/>
      <c r="N37" s="82"/>
    </row>
    <row r="38" spans="1:14" ht="12.75">
      <c r="A38" s="112">
        <f t="shared" si="3"/>
        <v>43246</v>
      </c>
      <c r="B38" s="113" t="str">
        <f>VLOOKUP(WEEKDAY(A38,1),גיליון1!$A$3:$B$9,2,0)</f>
        <v>Saturday</v>
      </c>
      <c r="C38" s="52"/>
      <c r="D38" s="53"/>
      <c r="E38" s="54"/>
      <c r="F38" s="55"/>
      <c r="G38" s="114">
        <f t="shared" si="2"/>
        <v>0</v>
      </c>
      <c r="H38" s="57"/>
      <c r="I38" s="115">
        <f t="shared" si="0"/>
        <v>0</v>
      </c>
      <c r="J38" s="57"/>
      <c r="K38" s="116">
        <f t="shared" si="1"/>
        <v>0</v>
      </c>
      <c r="L38" s="117"/>
      <c r="N38" s="82"/>
    </row>
    <row r="39" spans="1:14" ht="12.75">
      <c r="A39" s="14">
        <f t="shared" si="3"/>
        <v>43247</v>
      </c>
      <c r="B39" s="13" t="str">
        <f>VLOOKUP(WEEKDAY(A39,1),גיליון1!$A$3:$B$9,2,0)</f>
        <v>Sunday</v>
      </c>
      <c r="C39" s="52"/>
      <c r="D39" s="53"/>
      <c r="E39" s="54"/>
      <c r="F39" s="55"/>
      <c r="G39" s="73">
        <f t="shared" si="2"/>
        <v>0</v>
      </c>
      <c r="H39" s="56"/>
      <c r="I39" s="5">
        <f t="shared" si="0"/>
        <v>0</v>
      </c>
      <c r="J39" s="57"/>
      <c r="K39" s="7">
        <f t="shared" si="1"/>
        <v>0</v>
      </c>
      <c r="L39" s="93"/>
      <c r="N39" s="82"/>
    </row>
    <row r="40" spans="1:14" ht="12.75">
      <c r="A40" s="14">
        <f t="shared" si="3"/>
        <v>43248</v>
      </c>
      <c r="B40" s="13" t="str">
        <f>VLOOKUP(WEEKDAY(A40,1),גיליון1!$A$3:$B$9,2,0)</f>
        <v>Monday</v>
      </c>
      <c r="C40" s="52"/>
      <c r="D40" s="53"/>
      <c r="E40" s="54"/>
      <c r="F40" s="55"/>
      <c r="G40" s="73">
        <f t="shared" si="2"/>
        <v>0</v>
      </c>
      <c r="H40" s="56"/>
      <c r="I40" s="5">
        <f t="shared" si="0"/>
        <v>0</v>
      </c>
      <c r="J40" s="57"/>
      <c r="K40" s="7">
        <f t="shared" si="1"/>
        <v>0</v>
      </c>
      <c r="L40" s="93"/>
      <c r="N40" s="82"/>
    </row>
    <row r="41" spans="1:14" ht="12.75">
      <c r="A41" s="14">
        <f t="shared" si="3"/>
        <v>43249</v>
      </c>
      <c r="B41" s="13" t="str">
        <f>VLOOKUP(WEEKDAY(A41,1),גיליון1!$A$3:$B$9,2,0)</f>
        <v>Tuesday</v>
      </c>
      <c r="C41" s="52"/>
      <c r="D41" s="53"/>
      <c r="E41" s="54"/>
      <c r="F41" s="55"/>
      <c r="G41" s="73">
        <f t="shared" si="2"/>
        <v>0</v>
      </c>
      <c r="H41" s="56"/>
      <c r="I41" s="5">
        <f t="shared" si="0"/>
        <v>0</v>
      </c>
      <c r="J41" s="57"/>
      <c r="K41" s="7">
        <f t="shared" si="1"/>
        <v>0</v>
      </c>
      <c r="L41" s="93"/>
      <c r="N41" s="82"/>
    </row>
    <row r="42" spans="1:14" ht="12.75">
      <c r="A42" s="14">
        <f t="shared" si="3"/>
        <v>43250</v>
      </c>
      <c r="B42" s="13" t="str">
        <f>VLOOKUP(WEEKDAY(A42,1),גיליון1!$A$3:$B$9,2,0)</f>
        <v>Wednesday</v>
      </c>
      <c r="C42" s="52"/>
      <c r="D42" s="53"/>
      <c r="E42" s="54"/>
      <c r="F42" s="55"/>
      <c r="G42" s="73">
        <f t="shared" si="2"/>
        <v>0</v>
      </c>
      <c r="H42" s="56"/>
      <c r="I42" s="5">
        <f t="shared" si="0"/>
        <v>0</v>
      </c>
      <c r="J42" s="57"/>
      <c r="K42" s="7">
        <f t="shared" si="1"/>
        <v>0</v>
      </c>
      <c r="L42" s="93"/>
      <c r="N42" s="82"/>
    </row>
    <row r="43" spans="1:14" ht="13.5" thickBot="1">
      <c r="A43" s="14">
        <f t="shared" si="3"/>
        <v>43251</v>
      </c>
      <c r="B43" s="13" t="str">
        <f>VLOOKUP(WEEKDAY(A43,1),גיליון1!$A$3:$B$9,2,0)</f>
        <v>Thursday</v>
      </c>
      <c r="C43" s="52"/>
      <c r="D43" s="53"/>
      <c r="E43" s="54"/>
      <c r="F43" s="55"/>
      <c r="G43" s="73">
        <f t="shared" si="2"/>
        <v>0</v>
      </c>
      <c r="H43" s="56"/>
      <c r="I43" s="5">
        <f t="shared" si="0"/>
        <v>0</v>
      </c>
      <c r="J43" s="57"/>
      <c r="K43" s="7">
        <f t="shared" si="1"/>
        <v>0</v>
      </c>
      <c r="L43" s="93"/>
      <c r="N43" s="82"/>
    </row>
    <row r="44" spans="1:12" ht="13.5" thickBot="1">
      <c r="A44" s="149" t="s">
        <v>11</v>
      </c>
      <c r="B44" s="150"/>
      <c r="C44" s="9">
        <f aca="true" t="shared" si="4" ref="C44:K44">SUM(C13:C43)</f>
        <v>0</v>
      </c>
      <c r="D44" s="10">
        <f t="shared" si="4"/>
        <v>0</v>
      </c>
      <c r="E44" s="10">
        <f t="shared" si="4"/>
        <v>0</v>
      </c>
      <c r="F44" s="10">
        <f t="shared" si="4"/>
        <v>0</v>
      </c>
      <c r="G44" s="4">
        <f t="shared" si="4"/>
        <v>0</v>
      </c>
      <c r="H44" s="9">
        <f t="shared" si="4"/>
        <v>0</v>
      </c>
      <c r="I44" s="6">
        <f t="shared" si="4"/>
        <v>0</v>
      </c>
      <c r="J44" s="4">
        <f t="shared" si="4"/>
        <v>0</v>
      </c>
      <c r="K44" s="8">
        <f t="shared" si="4"/>
        <v>0</v>
      </c>
      <c r="L44" s="11"/>
    </row>
    <row r="45" spans="1:12" ht="54" customHeight="1">
      <c r="A45" s="147" t="s">
        <v>35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2" ht="42" customHeight="1">
      <c r="A46" s="146" t="s">
        <v>26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9.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43"/>
      <c r="B48" s="81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3"/>
      <c r="B49" s="48" t="s">
        <v>31</v>
      </c>
      <c r="C49" s="148"/>
      <c r="D49" s="148"/>
      <c r="E49" s="47"/>
      <c r="F49" s="47"/>
      <c r="G49" s="47"/>
      <c r="H49" s="27" t="s">
        <v>13</v>
      </c>
      <c r="I49" s="27"/>
      <c r="J49" s="27"/>
      <c r="K49" s="3"/>
      <c r="L49" s="47"/>
    </row>
    <row r="50" spans="1:12" ht="12.75">
      <c r="A50" s="43"/>
      <c r="B50" s="46"/>
      <c r="C50" s="45"/>
      <c r="D50" s="45"/>
      <c r="E50" s="47"/>
      <c r="F50" s="47"/>
      <c r="G50" s="47"/>
      <c r="H50" s="27"/>
      <c r="I50" s="27"/>
      <c r="J50" s="27"/>
      <c r="K50" s="45"/>
      <c r="L50" s="47"/>
    </row>
    <row r="51" spans="1:12" ht="12.75">
      <c r="A51" s="43"/>
      <c r="B51" s="48" t="s">
        <v>14</v>
      </c>
      <c r="C51" s="45"/>
      <c r="D51" s="45"/>
      <c r="E51" s="47"/>
      <c r="F51" s="47"/>
      <c r="G51" s="47"/>
      <c r="H51" s="45"/>
      <c r="I51" s="45"/>
      <c r="J51" s="45"/>
      <c r="K51" s="45"/>
      <c r="L51" s="47"/>
    </row>
    <row r="52" spans="1:12" ht="12.75">
      <c r="A52" s="43"/>
      <c r="B52" s="46" t="s">
        <v>33</v>
      </c>
      <c r="C52" s="45"/>
      <c r="D52" s="45"/>
      <c r="E52" s="47"/>
      <c r="F52" s="47"/>
      <c r="G52" s="47"/>
      <c r="H52" s="45"/>
      <c r="I52" s="45"/>
      <c r="J52" s="45"/>
      <c r="K52" s="45"/>
      <c r="L52" s="47"/>
    </row>
    <row r="53" spans="1:12" ht="24" customHeight="1">
      <c r="A53" s="43"/>
      <c r="B53" s="147" t="s">
        <v>57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2.75">
      <c r="A54" s="43"/>
      <c r="B54" s="46" t="s">
        <v>12</v>
      </c>
      <c r="C54" s="145"/>
      <c r="D54" s="145"/>
      <c r="E54" s="47"/>
      <c r="F54" s="47"/>
      <c r="G54" s="47"/>
      <c r="H54" s="27" t="s">
        <v>13</v>
      </c>
      <c r="I54" s="27"/>
      <c r="J54" s="27"/>
      <c r="K54" s="106"/>
      <c r="L54" s="47"/>
    </row>
    <row r="55" spans="1:12" ht="12">
      <c r="A55" s="43"/>
      <c r="B55" s="44"/>
      <c r="C55" s="45"/>
      <c r="D55" s="45"/>
      <c r="E55" s="47"/>
      <c r="F55" s="47"/>
      <c r="G55" s="47"/>
      <c r="H55" s="45"/>
      <c r="I55" s="45"/>
      <c r="J55" s="45"/>
      <c r="K55" s="45"/>
      <c r="L55" s="47"/>
    </row>
    <row r="56" spans="1:12" ht="12.75">
      <c r="A56" s="43"/>
      <c r="B56" s="46" t="s">
        <v>1</v>
      </c>
      <c r="C56" s="145"/>
      <c r="D56" s="145"/>
      <c r="E56" s="47"/>
      <c r="F56" s="47"/>
      <c r="G56" s="47"/>
      <c r="H56" s="27" t="s">
        <v>15</v>
      </c>
      <c r="I56" s="27"/>
      <c r="J56" s="27"/>
      <c r="K56" s="2"/>
      <c r="L56" s="47"/>
    </row>
    <row r="57" spans="1:2" ht="12.75" thickBot="1">
      <c r="A57" s="49"/>
      <c r="B57" s="50"/>
    </row>
    <row r="58" spans="1:9" ht="13.5" thickBot="1">
      <c r="A58" s="49"/>
      <c r="B58" s="50"/>
      <c r="C58" s="12">
        <f aca="true" t="shared" si="5" ref="C58:I58">_xlfn.IFERROR((C44/$I$44),0)</f>
        <v>0</v>
      </c>
      <c r="D58" s="12">
        <f t="shared" si="5"/>
        <v>0</v>
      </c>
      <c r="E58" s="12">
        <f t="shared" si="5"/>
        <v>0</v>
      </c>
      <c r="F58" s="12">
        <f t="shared" si="5"/>
        <v>0</v>
      </c>
      <c r="G58" s="12">
        <f t="shared" si="5"/>
        <v>0</v>
      </c>
      <c r="H58" s="12">
        <f t="shared" si="5"/>
        <v>0</v>
      </c>
      <c r="I58" s="12">
        <f t="shared" si="5"/>
        <v>0</v>
      </c>
    </row>
  </sheetData>
  <sheetProtection password="CC3D" sheet="1" formatColumns="0" selectLockedCells="1"/>
  <mergeCells count="20">
    <mergeCell ref="C49:D49"/>
    <mergeCell ref="C54:D54"/>
    <mergeCell ref="C56:D56"/>
    <mergeCell ref="L8:L12"/>
    <mergeCell ref="G9:G12"/>
    <mergeCell ref="J10:J12"/>
    <mergeCell ref="I8:I12"/>
    <mergeCell ref="J8:J9"/>
    <mergeCell ref="K8:K12"/>
    <mergeCell ref="B53:L53"/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2017-09-26T08:02:20Z</cp:lastPrinted>
  <dcterms:created xsi:type="dcterms:W3CDTF">2007-09-02T07:48:11Z</dcterms:created>
  <dcterms:modified xsi:type="dcterms:W3CDTF">2018-04-08T05:24:20Z</dcterms:modified>
  <cp:category/>
  <cp:version/>
  <cp:contentType/>
  <cp:contentStatus/>
</cp:coreProperties>
</file>